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<sst xmlns="http://schemas.openxmlformats.org/spreadsheetml/2006/main" count="116" uniqueCount="106">
  <si>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</si>
  <si>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</si>
  <si>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</si>
  <si>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</si>
  <si>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</si>
  <si>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</si>
  <si>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</si>
  <si>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</si>
  <si>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</si>
  <si>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</si>
  <si>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</si>
  <si>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</si>
  <si>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</si>
  <si>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</si>
  <si>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</si>
  <si>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</si>
  <si>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</si>
  <si>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</si>
  <si>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</si>
  <si>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</si>
  <si>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</si>
  <si>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</si>
  <si>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</si>
  <si>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</si>
  <si>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</si>
  <si>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</si>
  <si>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</si>
  <si>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</si>
  <si>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</si>
  <si>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</si>
  <si>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</si>
  <si>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</si>
  <si>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</si>
  <si>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</si>
  <si>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</si>
  <si>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</si>
  <si>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</si>
  <si>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</si>
  <si>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</si>
  <si>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</si>
  <si>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</si>
  <si>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</si>
  <si>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</si>
  <si>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</si>
  <si>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</si>
  <si>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</si>
  <si>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</si>
  <si>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</si>
  <si>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</si>
  <si>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</si>
  <si>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</si>
  <si>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</si>
  <si>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</si>
  <si>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</si>
  <si>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</si>
  <si>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</si>
  <si>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</si>
  <si>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</si>
  <si>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</si>
  <si>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</si>
  <si>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</si>
  <si>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</si>
  <si>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</si>
  <si>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</si>
  <si>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</si>
  <si>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</si>
  <si>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</si>
  <si>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</si>
  <si>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</si>
  <si>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</si>
  <si>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</si>
  <si>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</si>
  <si>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</si>
  <si>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</si>
  <si>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</si>
  <si>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</si>
  <si>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</si>
  <si>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</si>
  <si>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</si>
  <si>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</si>
  <si>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</si>
  <si>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</si>
  <si>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</si>
  <si>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</si>
  <si>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</si>
  <si>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</si>
  <si>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</si>
  <si>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</si>
  <si>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</si>
  <si>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</si>
  <si>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</si>
  <si>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</si>
  <si>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</si>
  <si>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План на январь-октябрь с учетом изменений, тыс. грн.</t>
  </si>
  <si>
    <t>План на січень-жовтень з урахуванням змін, 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</si>
  <si>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</si>
  <si>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</si>
  <si>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</si>
  <si>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2,1 р.б.</t>
  </si>
  <si>
    <t>в 2,7 р.б.</t>
  </si>
  <si>
    <t>в 3,0 р.б.</t>
  </si>
  <si>
    <t xml:space="preserve">Надійшло                з 1січня 
по 23 жовтня       тис. грн. </t>
  </si>
  <si>
    <t>в 3,5 р.б.</t>
  </si>
  <si>
    <t>в 4,3 р.б.</t>
  </si>
  <si>
    <t>в 2,0 р.б.</t>
  </si>
  <si>
    <t xml:space="preserve">Поступило            с 1 января по 23 октября,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</si>
</sst>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75" zoomScaleSheetLayoutView="75" zoomScalePageLayoutView="0" workbookViewId="0" topLeftCell="A43">
      <selection activeCell="I48" sqref="I48"/>
    </sheetView>
  </sheetViews>
  <sheetFormatPr defaultColWidth="9.00390625" defaultRowHeight="12.75"/>
  <cols>
    <col min="1" max="1" width="42.00390625" style="0" customWidth="1"/>
    <col min="2" max="2" width="16.625" style="38" customWidth="1"/>
    <col min="3" max="3" width="16.00390625" style="0" customWidth="1"/>
    <col min="4" max="4" width="15.875" style="0" customWidth="1"/>
    <col min="5" max="5" width="13.875" style="38" customWidth="1"/>
    <col min="6" max="6" width="14.625" style="0" customWidth="1"/>
  </cols>
  <sheetData>
    <row r="1" spans="1:7" ht="12.75" customHeight="1">
      <c r="A1" s="13"/>
      <c r="B1" s="13"/>
      <c r="C1" s="13"/>
      <c r="D1" s="13"/>
      <c r="E1" s="13"/>
      <c r="F1" s="6"/>
      <c r="G1" s="15"/>
    </row>
    <row r="2" spans="1:7" ht="26.25" customHeight="1">
      <c r="A2" s="82" t="s">
        <v>83</v>
      </c>
      <c r="B2" s="82"/>
      <c r="C2" s="82"/>
      <c r="D2" s="82"/>
      <c r="E2" s="82"/>
      <c r="F2" s="83"/>
      <c r="G2" s="15"/>
    </row>
    <row r="3" spans="1:7" ht="15">
      <c r="A3" s="3"/>
      <c r="B3" s="59"/>
      <c r="C3" s="7"/>
      <c r="D3" s="8"/>
      <c r="E3" s="40"/>
      <c r="F3" s="6"/>
      <c r="G3" s="15"/>
    </row>
    <row r="4" spans="1:7" ht="27" customHeight="1">
      <c r="A4" s="84" t="s">
        <v>37</v>
      </c>
      <c r="B4" s="85" t="s">
        <v>38</v>
      </c>
      <c r="C4" s="86" t="s">
        <v>94</v>
      </c>
      <c r="D4" s="84" t="s">
        <v>101</v>
      </c>
      <c r="E4" s="87" t="s">
        <v>84</v>
      </c>
      <c r="F4" s="88" t="s">
        <v>39</v>
      </c>
      <c r="G4" s="15"/>
    </row>
    <row r="5" spans="1:7" ht="32.25" customHeight="1">
      <c r="A5" s="84"/>
      <c r="B5" s="85"/>
      <c r="C5" s="86"/>
      <c r="D5" s="84"/>
      <c r="E5" s="87"/>
      <c r="F5" s="88"/>
      <c r="G5" s="15"/>
    </row>
    <row r="6" spans="1:7" ht="15">
      <c r="A6" s="19" t="s">
        <v>40</v>
      </c>
      <c r="B6" s="60"/>
      <c r="C6" s="17"/>
      <c r="D6" s="18"/>
      <c r="E6" s="41"/>
      <c r="F6" s="16"/>
      <c r="G6" s="15"/>
    </row>
    <row r="7" spans="1:7" ht="15">
      <c r="A7" s="31" t="s">
        <v>41</v>
      </c>
      <c r="B7" s="10">
        <v>550853.6</v>
      </c>
      <c r="C7" s="61">
        <v>461752.46</v>
      </c>
      <c r="D7" s="61">
        <v>503257.234</v>
      </c>
      <c r="E7" s="46">
        <f>D7/B7*100</f>
        <v>91.359525289478</v>
      </c>
      <c r="F7" s="9">
        <f>D7/C7*100</f>
        <v>108.98853337998457</v>
      </c>
      <c r="G7" s="15"/>
    </row>
    <row r="8" spans="1:7" ht="15">
      <c r="A8" s="27" t="s">
        <v>85</v>
      </c>
      <c r="B8" s="10">
        <v>1420</v>
      </c>
      <c r="C8" s="61">
        <v>1346.76</v>
      </c>
      <c r="D8" s="61">
        <v>1994.837</v>
      </c>
      <c r="E8" s="46">
        <f aca="true" t="shared" si="0" ref="E8:E49">D8/B8*100</f>
        <v>140.48147887323944</v>
      </c>
      <c r="F8" s="9">
        <f aca="true" t="shared" si="1" ref="F8:F49">D8/C8*100</f>
        <v>148.1211945706733</v>
      </c>
      <c r="G8" s="15"/>
    </row>
    <row r="9" spans="1:7" ht="45">
      <c r="A9" s="26" t="s">
        <v>42</v>
      </c>
      <c r="B9" s="10">
        <v>92286.5</v>
      </c>
      <c r="C9" s="61">
        <v>77506.5</v>
      </c>
      <c r="D9" s="61">
        <v>84707.398</v>
      </c>
      <c r="E9" s="46">
        <f t="shared" si="0"/>
        <v>91.78742069533465</v>
      </c>
      <c r="F9" s="9">
        <f t="shared" si="1"/>
        <v>109.29070207014895</v>
      </c>
      <c r="G9" s="15"/>
    </row>
    <row r="10" spans="1:7" ht="15">
      <c r="A10" s="27" t="s">
        <v>73</v>
      </c>
      <c r="B10" s="10">
        <f>B11+B15+B17</f>
        <v>258410</v>
      </c>
      <c r="C10" s="10">
        <f>C11+C15+C16+C17</f>
        <v>226818.955</v>
      </c>
      <c r="D10" s="10">
        <f>D11+D15+D16+D17</f>
        <v>261635.53000000003</v>
      </c>
      <c r="E10" s="46">
        <f t="shared" si="0"/>
        <v>101.24822181804112</v>
      </c>
      <c r="F10" s="9">
        <f t="shared" si="1"/>
        <v>115.34994066082353</v>
      </c>
      <c r="G10" s="15"/>
    </row>
    <row r="11" spans="1:7" s="55" customFormat="1" ht="15">
      <c r="A11" s="22" t="s">
        <v>43</v>
      </c>
      <c r="B11" s="14">
        <f>B12+B13+B14</f>
        <v>162590</v>
      </c>
      <c r="C11" s="11">
        <f>C12+C13+C14</f>
        <v>140312.25</v>
      </c>
      <c r="D11" s="47">
        <f>D12+D13+D14</f>
        <v>156724.296</v>
      </c>
      <c r="E11" s="46">
        <f t="shared" si="0"/>
        <v>96.39233409188756</v>
      </c>
      <c r="F11" s="9">
        <f t="shared" si="1"/>
        <v>111.69680195421283</v>
      </c>
      <c r="G11" s="54"/>
    </row>
    <row r="12" spans="1:7" s="55" customFormat="1" ht="30">
      <c r="A12" s="22" t="s">
        <v>75</v>
      </c>
      <c r="B12" s="14">
        <v>6555</v>
      </c>
      <c r="C12" s="62">
        <v>6120</v>
      </c>
      <c r="D12" s="62">
        <v>11367.202</v>
      </c>
      <c r="E12" s="46">
        <f t="shared" si="0"/>
        <v>173.41269260106787</v>
      </c>
      <c r="F12" s="9">
        <f t="shared" si="1"/>
        <v>185.73859477124182</v>
      </c>
      <c r="G12" s="54"/>
    </row>
    <row r="13" spans="1:7" s="55" customFormat="1" ht="15">
      <c r="A13" s="22" t="s">
        <v>44</v>
      </c>
      <c r="B13" s="14">
        <v>153300</v>
      </c>
      <c r="C13" s="62">
        <v>131457.25</v>
      </c>
      <c r="D13" s="62">
        <v>139621.284</v>
      </c>
      <c r="E13" s="46">
        <f t="shared" si="0"/>
        <v>91.07715851272017</v>
      </c>
      <c r="F13" s="9">
        <f t="shared" si="1"/>
        <v>106.2104098480685</v>
      </c>
      <c r="G13" s="54"/>
    </row>
    <row r="14" spans="1:7" s="55" customFormat="1" ht="15">
      <c r="A14" s="22" t="s">
        <v>45</v>
      </c>
      <c r="B14" s="14">
        <v>2735</v>
      </c>
      <c r="C14" s="62">
        <v>2735</v>
      </c>
      <c r="D14" s="62">
        <v>5735.81</v>
      </c>
      <c r="E14" s="46" t="s">
        <v>98</v>
      </c>
      <c r="F14" s="46" t="s">
        <v>98</v>
      </c>
      <c r="G14" s="54"/>
    </row>
    <row r="15" spans="1:7" s="55" customFormat="1" ht="15">
      <c r="A15" s="25" t="s">
        <v>46</v>
      </c>
      <c r="B15" s="14">
        <v>120</v>
      </c>
      <c r="C15" s="62">
        <v>101.235</v>
      </c>
      <c r="D15" s="62">
        <v>146.002</v>
      </c>
      <c r="E15" s="46">
        <f t="shared" si="0"/>
        <v>121.66833333333334</v>
      </c>
      <c r="F15" s="9">
        <f t="shared" si="1"/>
        <v>144.22087222798442</v>
      </c>
      <c r="G15" s="54"/>
    </row>
    <row r="16" spans="1:7" s="55" customFormat="1" ht="45">
      <c r="A16" s="25" t="s">
        <v>88</v>
      </c>
      <c r="B16" s="14"/>
      <c r="C16" s="62"/>
      <c r="D16" s="62">
        <v>-703.18</v>
      </c>
      <c r="E16" s="46"/>
      <c r="F16" s="9"/>
      <c r="G16" s="54"/>
    </row>
    <row r="17" spans="1:7" s="55" customFormat="1" ht="15">
      <c r="A17" s="25" t="s">
        <v>47</v>
      </c>
      <c r="B17" s="14">
        <v>95700</v>
      </c>
      <c r="C17" s="62">
        <v>86405.47</v>
      </c>
      <c r="D17" s="62">
        <v>105468.412</v>
      </c>
      <c r="E17" s="46">
        <f t="shared" si="0"/>
        <v>110.20732706374086</v>
      </c>
      <c r="F17" s="9">
        <f t="shared" si="1"/>
        <v>122.06219351622067</v>
      </c>
      <c r="G17" s="54"/>
    </row>
    <row r="18" spans="1:7" ht="15">
      <c r="A18" s="26" t="s">
        <v>48</v>
      </c>
      <c r="B18" s="10">
        <v>500</v>
      </c>
      <c r="C18" s="61">
        <v>368.19</v>
      </c>
      <c r="D18" s="61">
        <v>473.691</v>
      </c>
      <c r="E18" s="46">
        <f t="shared" si="0"/>
        <v>94.73819999999999</v>
      </c>
      <c r="F18" s="9">
        <f t="shared" si="1"/>
        <v>128.65395583801842</v>
      </c>
      <c r="G18" s="15"/>
    </row>
    <row r="19" spans="1:7" ht="15">
      <c r="A19" s="26" t="s">
        <v>49</v>
      </c>
      <c r="B19" s="10">
        <v>150</v>
      </c>
      <c r="C19" s="61">
        <v>123</v>
      </c>
      <c r="D19" s="61">
        <v>523.023</v>
      </c>
      <c r="E19" s="46" t="s">
        <v>102</v>
      </c>
      <c r="F19" s="9" t="s">
        <v>103</v>
      </c>
      <c r="G19" s="15"/>
    </row>
    <row r="20" spans="1:7" ht="30">
      <c r="A20" s="26" t="s">
        <v>50</v>
      </c>
      <c r="B20" s="10">
        <v>8700</v>
      </c>
      <c r="C20" s="61">
        <v>8100</v>
      </c>
      <c r="D20" s="61">
        <v>10098.45</v>
      </c>
      <c r="E20" s="46">
        <f t="shared" si="0"/>
        <v>116.0741379310345</v>
      </c>
      <c r="F20" s="9">
        <f t="shared" si="1"/>
        <v>124.67222222222223</v>
      </c>
      <c r="G20" s="15"/>
    </row>
    <row r="21" spans="1:7" ht="60">
      <c r="A21" s="26" t="s">
        <v>51</v>
      </c>
      <c r="B21" s="10">
        <v>7000</v>
      </c>
      <c r="C21" s="61">
        <v>5792</v>
      </c>
      <c r="D21" s="61">
        <v>7021.757</v>
      </c>
      <c r="E21" s="46">
        <f t="shared" si="0"/>
        <v>100.31081428571429</v>
      </c>
      <c r="F21" s="9">
        <f t="shared" si="1"/>
        <v>121.2319924033149</v>
      </c>
      <c r="G21" s="15"/>
    </row>
    <row r="22" spans="1:7" ht="15">
      <c r="A22" s="26" t="s">
        <v>52</v>
      </c>
      <c r="B22" s="10">
        <v>4750</v>
      </c>
      <c r="C22" s="61">
        <v>4295</v>
      </c>
      <c r="D22" s="61">
        <v>4863.445</v>
      </c>
      <c r="E22" s="46">
        <f t="shared" si="0"/>
        <v>102.38831578947367</v>
      </c>
      <c r="F22" s="9">
        <f t="shared" si="1"/>
        <v>113.23504074505237</v>
      </c>
      <c r="G22" s="15"/>
    </row>
    <row r="23" spans="1:7" ht="15">
      <c r="A23" s="27" t="s">
        <v>53</v>
      </c>
      <c r="B23" s="10">
        <v>4900</v>
      </c>
      <c r="C23" s="61">
        <v>4080</v>
      </c>
      <c r="D23" s="61">
        <v>4236.766</v>
      </c>
      <c r="E23" s="46">
        <f t="shared" si="0"/>
        <v>86.46461224489795</v>
      </c>
      <c r="F23" s="9">
        <f t="shared" si="1"/>
        <v>103.84230392156861</v>
      </c>
      <c r="G23" s="15"/>
    </row>
    <row r="24" spans="1:7" s="39" customFormat="1" ht="14.25">
      <c r="A24" s="28" t="s">
        <v>54</v>
      </c>
      <c r="B24" s="12">
        <f>B7+B8+B9+B10+B18+B19+B20+B21+B22+B23</f>
        <v>928970.1</v>
      </c>
      <c r="C24" s="12">
        <f>C7+C8+C9+C10+C18+C19+C20+C21+C22+C23</f>
        <v>790182.8649999999</v>
      </c>
      <c r="D24" s="12">
        <f>D7+D8+D9+D10+D18+D19+D20+D21+D22+D23</f>
        <v>878812.1309999999</v>
      </c>
      <c r="E24" s="75">
        <f t="shared" si="0"/>
        <v>94.60069070037883</v>
      </c>
      <c r="F24" s="76">
        <f t="shared" si="1"/>
        <v>111.21629814131695</v>
      </c>
      <c r="G24" s="42"/>
    </row>
    <row r="25" spans="1:7" ht="15">
      <c r="A25" s="27" t="s">
        <v>55</v>
      </c>
      <c r="B25" s="10">
        <f>SUM(B26:B36)</f>
        <v>1345779.2499999998</v>
      </c>
      <c r="C25" s="10">
        <f>C26+C27+C28+C29+C30+C31+C33+C34+C35+C36+C32</f>
        <v>1005890.485</v>
      </c>
      <c r="D25" s="10">
        <f>D26+D27+D28+D29+D30+D31+D32+D33+D34+D35+D36</f>
        <v>981004.5460000001</v>
      </c>
      <c r="E25" s="46">
        <f t="shared" si="0"/>
        <v>72.89490798732409</v>
      </c>
      <c r="F25" s="9">
        <f t="shared" si="1"/>
        <v>97.5259792819295</v>
      </c>
      <c r="G25" s="37"/>
    </row>
    <row r="26" spans="1:7" ht="120">
      <c r="A26" s="33" t="s">
        <v>56</v>
      </c>
      <c r="B26" s="47">
        <v>431369.7</v>
      </c>
      <c r="C26" s="47">
        <v>348900.294</v>
      </c>
      <c r="D26" s="71">
        <v>339042.176</v>
      </c>
      <c r="E26" s="46">
        <f t="shared" si="0"/>
        <v>78.59665989521285</v>
      </c>
      <c r="F26" s="9">
        <f t="shared" si="1"/>
        <v>97.17451714156479</v>
      </c>
      <c r="G26" s="37"/>
    </row>
    <row r="27" spans="1:7" ht="141" customHeight="1">
      <c r="A27" s="33" t="s">
        <v>57</v>
      </c>
      <c r="B27" s="47">
        <v>228905.5</v>
      </c>
      <c r="C27" s="47">
        <v>87076.072</v>
      </c>
      <c r="D27" s="71">
        <v>73029.632</v>
      </c>
      <c r="E27" s="46">
        <f t="shared" si="0"/>
        <v>31.903834551812864</v>
      </c>
      <c r="F27" s="9">
        <f t="shared" si="1"/>
        <v>83.86877166439018</v>
      </c>
      <c r="G27" s="37"/>
    </row>
    <row r="28" spans="1:7" ht="321" customHeight="1">
      <c r="A28" s="33" t="s">
        <v>58</v>
      </c>
      <c r="B28" s="47">
        <v>28233.9</v>
      </c>
      <c r="C28" s="47">
        <v>23583.8</v>
      </c>
      <c r="D28" s="71">
        <v>23223.557</v>
      </c>
      <c r="E28" s="46">
        <f t="shared" si="0"/>
        <v>82.25415900743432</v>
      </c>
      <c r="F28" s="9">
        <f t="shared" si="1"/>
        <v>98.47249807070956</v>
      </c>
      <c r="G28" s="37"/>
    </row>
    <row r="29" spans="1:7" ht="75">
      <c r="A29" s="33" t="s">
        <v>59</v>
      </c>
      <c r="B29" s="14">
        <v>248.1</v>
      </c>
      <c r="C29" s="47">
        <v>233</v>
      </c>
      <c r="D29" s="71">
        <v>233</v>
      </c>
      <c r="E29" s="46">
        <f t="shared" si="0"/>
        <v>93.91374445787989</v>
      </c>
      <c r="F29" s="9">
        <f t="shared" si="1"/>
        <v>100</v>
      </c>
      <c r="G29" s="37"/>
    </row>
    <row r="30" spans="1:7" ht="30">
      <c r="A30" s="33" t="s">
        <v>60</v>
      </c>
      <c r="B30" s="14">
        <v>303329.7</v>
      </c>
      <c r="C30" s="47">
        <v>251587.6</v>
      </c>
      <c r="D30" s="71">
        <v>251587.6</v>
      </c>
      <c r="E30" s="46">
        <f t="shared" si="0"/>
        <v>82.94196051359296</v>
      </c>
      <c r="F30" s="9">
        <f t="shared" si="1"/>
        <v>100</v>
      </c>
      <c r="G30" s="37"/>
    </row>
    <row r="31" spans="1:7" ht="30">
      <c r="A31" s="33" t="s">
        <v>61</v>
      </c>
      <c r="B31" s="14">
        <v>336120.4</v>
      </c>
      <c r="C31" s="47">
        <v>278394.2</v>
      </c>
      <c r="D31" s="71">
        <v>278394.2</v>
      </c>
      <c r="E31" s="46">
        <f t="shared" si="0"/>
        <v>82.82573744408253</v>
      </c>
      <c r="F31" s="9">
        <f t="shared" si="1"/>
        <v>100</v>
      </c>
      <c r="G31" s="37"/>
    </row>
    <row r="32" spans="1:7" ht="69" customHeight="1">
      <c r="A32" s="33" t="s">
        <v>95</v>
      </c>
      <c r="B32" s="14">
        <v>4667</v>
      </c>
      <c r="C32" s="47">
        <v>4300</v>
      </c>
      <c r="D32" s="71">
        <v>4300</v>
      </c>
      <c r="E32" s="46">
        <f t="shared" si="0"/>
        <v>92.13627598028712</v>
      </c>
      <c r="F32" s="9">
        <f t="shared" si="1"/>
        <v>100</v>
      </c>
      <c r="G32" s="37"/>
    </row>
    <row r="33" spans="1:7" ht="156" customHeight="1">
      <c r="A33" s="34" t="s">
        <v>62</v>
      </c>
      <c r="B33" s="14">
        <v>2420.9</v>
      </c>
      <c r="C33" s="47">
        <v>2027.2</v>
      </c>
      <c r="D33" s="71">
        <v>1882.534</v>
      </c>
      <c r="E33" s="46">
        <f t="shared" si="0"/>
        <v>77.76174150109463</v>
      </c>
      <c r="F33" s="9">
        <f t="shared" si="1"/>
        <v>92.86375295974743</v>
      </c>
      <c r="G33" s="37"/>
    </row>
    <row r="34" spans="1:7" ht="66" customHeight="1">
      <c r="A34" s="34" t="s">
        <v>91</v>
      </c>
      <c r="B34" s="14">
        <v>4649.456</v>
      </c>
      <c r="C34" s="47">
        <v>4549.9</v>
      </c>
      <c r="D34" s="71">
        <v>4549.9</v>
      </c>
      <c r="E34" s="46">
        <f t="shared" si="0"/>
        <v>97.85876025066158</v>
      </c>
      <c r="F34" s="9">
        <f t="shared" si="1"/>
        <v>100</v>
      </c>
      <c r="G34" s="37"/>
    </row>
    <row r="35" spans="1:7" ht="105">
      <c r="A35" s="35" t="s">
        <v>63</v>
      </c>
      <c r="B35" s="14">
        <v>1703.1</v>
      </c>
      <c r="C35" s="47">
        <v>1346.38</v>
      </c>
      <c r="D35" s="71">
        <v>1346.38</v>
      </c>
      <c r="E35" s="46">
        <f t="shared" si="0"/>
        <v>79.05466502260585</v>
      </c>
      <c r="F35" s="9">
        <f t="shared" si="1"/>
        <v>100</v>
      </c>
      <c r="G35" s="37"/>
    </row>
    <row r="36" spans="1:7" ht="15">
      <c r="A36" s="36" t="s">
        <v>64</v>
      </c>
      <c r="B36" s="81">
        <v>4131.494</v>
      </c>
      <c r="C36" s="47">
        <v>3892.039</v>
      </c>
      <c r="D36" s="71">
        <v>3415.567</v>
      </c>
      <c r="E36" s="46">
        <f t="shared" si="0"/>
        <v>82.67147428992999</v>
      </c>
      <c r="F36" s="9">
        <f t="shared" si="1"/>
        <v>87.75777940560204</v>
      </c>
      <c r="G36" s="37"/>
    </row>
    <row r="37" spans="1:7" s="43" customFormat="1" ht="14.25">
      <c r="A37" s="29" t="s">
        <v>65</v>
      </c>
      <c r="B37" s="12">
        <f>B24+B25</f>
        <v>2274749.3499999996</v>
      </c>
      <c r="C37" s="12">
        <f>C24+C25</f>
        <v>1796073.3499999999</v>
      </c>
      <c r="D37" s="12">
        <f>D24+D25</f>
        <v>1859816.6770000001</v>
      </c>
      <c r="E37" s="75">
        <f t="shared" si="0"/>
        <v>81.75919149070207</v>
      </c>
      <c r="F37" s="76">
        <f t="shared" si="1"/>
        <v>103.54903807241504</v>
      </c>
      <c r="G37" s="42"/>
    </row>
    <row r="38" spans="1:7" ht="15">
      <c r="A38" s="29" t="s">
        <v>66</v>
      </c>
      <c r="B38" s="12"/>
      <c r="C38" s="10"/>
      <c r="D38" s="73"/>
      <c r="E38" s="46"/>
      <c r="F38" s="76"/>
      <c r="G38" s="37"/>
    </row>
    <row r="39" spans="1:7" ht="60">
      <c r="A39" s="26" t="s">
        <v>67</v>
      </c>
      <c r="B39" s="10">
        <v>402.5</v>
      </c>
      <c r="C39" s="74">
        <v>363.7</v>
      </c>
      <c r="D39" s="74">
        <v>1099.081</v>
      </c>
      <c r="E39" s="46" t="s">
        <v>99</v>
      </c>
      <c r="F39" s="46" t="s">
        <v>100</v>
      </c>
      <c r="G39" s="37"/>
    </row>
    <row r="40" spans="1:7" ht="30">
      <c r="A40" s="30" t="s">
        <v>86</v>
      </c>
      <c r="B40" s="10">
        <v>2380</v>
      </c>
      <c r="C40" s="74">
        <v>1880</v>
      </c>
      <c r="D40" s="74">
        <v>3728.2</v>
      </c>
      <c r="E40" s="46">
        <f t="shared" si="0"/>
        <v>156.6470588235294</v>
      </c>
      <c r="F40" s="9" t="s">
        <v>104</v>
      </c>
      <c r="G40" s="37"/>
    </row>
    <row r="41" spans="1:7" ht="15">
      <c r="A41" s="26" t="s">
        <v>68</v>
      </c>
      <c r="B41" s="10">
        <v>3420</v>
      </c>
      <c r="C41" s="74">
        <v>1990.5</v>
      </c>
      <c r="D41" s="74">
        <v>272.639</v>
      </c>
      <c r="E41" s="46">
        <f t="shared" si="0"/>
        <v>7.971900584795321</v>
      </c>
      <c r="F41" s="9">
        <f t="shared" si="1"/>
        <v>13.697010801306206</v>
      </c>
      <c r="G41" s="37"/>
    </row>
    <row r="42" spans="1:7" ht="60">
      <c r="A42" s="32" t="s">
        <v>78</v>
      </c>
      <c r="B42" s="10">
        <v>50.555</v>
      </c>
      <c r="C42" s="74">
        <v>50.555</v>
      </c>
      <c r="D42" s="74">
        <v>74.199</v>
      </c>
      <c r="E42" s="46">
        <f t="shared" si="0"/>
        <v>146.7688655919296</v>
      </c>
      <c r="F42" s="9">
        <f t="shared" si="1"/>
        <v>146.7688655919296</v>
      </c>
      <c r="G42" s="37"/>
    </row>
    <row r="43" spans="1:7" ht="30">
      <c r="A43" s="26" t="s">
        <v>69</v>
      </c>
      <c r="B43" s="10">
        <v>200</v>
      </c>
      <c r="C43" s="74">
        <v>165</v>
      </c>
      <c r="D43" s="74">
        <v>178.185</v>
      </c>
      <c r="E43" s="46">
        <f t="shared" si="0"/>
        <v>89.0925</v>
      </c>
      <c r="F43" s="9">
        <f t="shared" si="1"/>
        <v>107.9909090909091</v>
      </c>
      <c r="G43" s="37"/>
    </row>
    <row r="44" spans="1:7" ht="18.75" customHeight="1">
      <c r="A44" s="26" t="s">
        <v>53</v>
      </c>
      <c r="B44" s="10"/>
      <c r="C44" s="10"/>
      <c r="D44" s="73">
        <v>-13.264</v>
      </c>
      <c r="E44" s="46"/>
      <c r="F44" s="9"/>
      <c r="G44" s="37"/>
    </row>
    <row r="45" spans="1:7" ht="287.25" customHeight="1">
      <c r="A45" s="21" t="s">
        <v>89</v>
      </c>
      <c r="B45" s="10">
        <v>35861.8</v>
      </c>
      <c r="C45" s="10">
        <v>27403.9</v>
      </c>
      <c r="D45" s="73">
        <v>10791.202</v>
      </c>
      <c r="E45" s="46">
        <f t="shared" si="0"/>
        <v>30.09107741384983</v>
      </c>
      <c r="F45" s="9">
        <f t="shared" si="1"/>
        <v>39.378343958341695</v>
      </c>
      <c r="G45" s="37"/>
    </row>
    <row r="46" spans="1:7" s="64" customFormat="1" ht="30.75" customHeight="1">
      <c r="A46" s="29" t="s">
        <v>70</v>
      </c>
      <c r="B46" s="12">
        <f>SUM(B39:B43)+B45</f>
        <v>42314.855</v>
      </c>
      <c r="C46" s="12">
        <f>C39+C40+C41+C42+C43+C44+C45</f>
        <v>31853.655000000002</v>
      </c>
      <c r="D46" s="12">
        <f>D39+D40+D41+D42+D43+D44+D45</f>
        <v>16130.241999999998</v>
      </c>
      <c r="E46" s="75">
        <f t="shared" si="0"/>
        <v>38.119572901762275</v>
      </c>
      <c r="F46" s="76">
        <f t="shared" si="1"/>
        <v>50.63859076768426</v>
      </c>
      <c r="G46" s="63"/>
    </row>
    <row r="47" spans="1:7" s="64" customFormat="1" ht="30.75" customHeight="1">
      <c r="A47" s="29" t="s">
        <v>71</v>
      </c>
      <c r="B47" s="58">
        <f>B37+B46</f>
        <v>2317064.2049999996</v>
      </c>
      <c r="C47" s="58">
        <f>C37+C46</f>
        <v>1827927.005</v>
      </c>
      <c r="D47" s="58">
        <f>D37+D46</f>
        <v>1875946.9190000002</v>
      </c>
      <c r="E47" s="75">
        <f t="shared" si="0"/>
        <v>80.96223293907389</v>
      </c>
      <c r="F47" s="76">
        <f t="shared" si="1"/>
        <v>102.62701485719342</v>
      </c>
      <c r="G47" s="63"/>
    </row>
    <row r="48" spans="1:7" s="79" customFormat="1" ht="49.5" customHeight="1">
      <c r="A48" s="77" t="s">
        <v>77</v>
      </c>
      <c r="B48" s="10">
        <v>690.5</v>
      </c>
      <c r="C48" s="99">
        <v>690.5</v>
      </c>
      <c r="D48" s="99">
        <f>891.70866+215.08237</f>
        <v>1106.79103</v>
      </c>
      <c r="E48" s="9">
        <f t="shared" si="0"/>
        <v>160.28834612599567</v>
      </c>
      <c r="F48" s="9">
        <f t="shared" si="1"/>
        <v>160.28834612599567</v>
      </c>
      <c r="G48" s="78"/>
    </row>
    <row r="49" spans="1:7" s="66" customFormat="1" ht="30.75" customHeight="1">
      <c r="A49" s="28" t="s">
        <v>72</v>
      </c>
      <c r="B49" s="58">
        <f>B47+B48</f>
        <v>2317754.7049999996</v>
      </c>
      <c r="C49" s="58">
        <f>C47+C48</f>
        <v>1828617.505</v>
      </c>
      <c r="D49" s="58">
        <f>D47+D48</f>
        <v>1877053.7100300002</v>
      </c>
      <c r="E49" s="75">
        <f t="shared" si="0"/>
        <v>80.98586558710062</v>
      </c>
      <c r="F49" s="76">
        <f t="shared" si="1"/>
        <v>102.64878821828844</v>
      </c>
      <c r="G49" s="65"/>
    </row>
    <row r="50" spans="3:7" ht="12.75">
      <c r="C50" s="38"/>
      <c r="D50" s="38"/>
      <c r="F50" s="38"/>
      <c r="G50" s="38"/>
    </row>
    <row r="52" ht="308.25" customHeight="1">
      <c r="A52" s="68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75" zoomScaleNormal="75" zoomScalePageLayoutView="0" workbookViewId="0" topLeftCell="A43">
      <selection activeCell="J50" sqref="J50"/>
    </sheetView>
  </sheetViews>
  <sheetFormatPr defaultColWidth="9.00390625" defaultRowHeight="12.75"/>
  <cols>
    <col min="1" max="1" width="41.875" style="1" customWidth="1"/>
    <col min="2" max="2" width="19.875" style="69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82" t="s">
        <v>29</v>
      </c>
      <c r="B2" s="82"/>
      <c r="C2" s="82"/>
      <c r="D2" s="82"/>
      <c r="E2" s="82"/>
      <c r="F2" s="83"/>
    </row>
    <row r="3" spans="1:6" ht="15">
      <c r="A3" s="3"/>
      <c r="B3" s="59"/>
      <c r="C3" s="7"/>
      <c r="D3" s="8"/>
      <c r="E3" s="8"/>
      <c r="F3" s="6"/>
    </row>
    <row r="4" spans="1:6" ht="16.5" customHeight="1">
      <c r="A4" s="91" t="s">
        <v>14</v>
      </c>
      <c r="B4" s="93" t="s">
        <v>97</v>
      </c>
      <c r="C4" s="95" t="s">
        <v>93</v>
      </c>
      <c r="D4" s="97" t="s">
        <v>105</v>
      </c>
      <c r="E4" s="89" t="s">
        <v>30</v>
      </c>
      <c r="F4" s="89" t="s">
        <v>15</v>
      </c>
    </row>
    <row r="5" spans="1:6" ht="69" customHeight="1">
      <c r="A5" s="92"/>
      <c r="B5" s="94"/>
      <c r="C5" s="96"/>
      <c r="D5" s="98"/>
      <c r="E5" s="90"/>
      <c r="F5" s="90"/>
    </row>
    <row r="6" spans="1:6" ht="15">
      <c r="A6" s="19" t="s">
        <v>13</v>
      </c>
      <c r="B6" s="60"/>
      <c r="C6" s="17"/>
      <c r="D6" s="18"/>
      <c r="E6" s="41"/>
      <c r="F6" s="16"/>
    </row>
    <row r="7" spans="1:6" ht="16.5" customHeight="1">
      <c r="A7" s="20" t="s">
        <v>0</v>
      </c>
      <c r="B7" s="10">
        <v>550853.6</v>
      </c>
      <c r="C7" s="61">
        <v>461752.46</v>
      </c>
      <c r="D7" s="61">
        <v>503257.234</v>
      </c>
      <c r="E7" s="46">
        <f>D7/B7*100</f>
        <v>91.359525289478</v>
      </c>
      <c r="F7" s="9">
        <f>D7/C7*100</f>
        <v>108.98853337998457</v>
      </c>
    </row>
    <row r="8" spans="1:6" ht="16.5" customHeight="1">
      <c r="A8" s="20" t="s">
        <v>1</v>
      </c>
      <c r="B8" s="10">
        <v>1420</v>
      </c>
      <c r="C8" s="61">
        <v>1346.76</v>
      </c>
      <c r="D8" s="61">
        <v>1994.837</v>
      </c>
      <c r="E8" s="46">
        <f aca="true" t="shared" si="0" ref="E8:E49">D8/B8*100</f>
        <v>140.48147887323944</v>
      </c>
      <c r="F8" s="9">
        <f aca="true" t="shared" si="1" ref="F8:F49">D8/C8*100</f>
        <v>148.1211945706733</v>
      </c>
    </row>
    <row r="9" spans="1:6" ht="40.5" customHeight="1">
      <c r="A9" s="21" t="s">
        <v>34</v>
      </c>
      <c r="B9" s="10">
        <v>92286.5</v>
      </c>
      <c r="C9" s="61">
        <v>77506.5</v>
      </c>
      <c r="D9" s="61">
        <v>84707.398</v>
      </c>
      <c r="E9" s="46">
        <f t="shared" si="0"/>
        <v>91.78742069533465</v>
      </c>
      <c r="F9" s="9">
        <f t="shared" si="1"/>
        <v>109.29070207014895</v>
      </c>
    </row>
    <row r="10" spans="1:6" s="3" customFormat="1" ht="17.25" customHeight="1">
      <c r="A10" s="8" t="s">
        <v>74</v>
      </c>
      <c r="B10" s="10">
        <f>B11+B15+B17</f>
        <v>258410</v>
      </c>
      <c r="C10" s="10">
        <f>C11+C15+C16+C17</f>
        <v>226818.955</v>
      </c>
      <c r="D10" s="10">
        <f>D11+D15+D16+D17</f>
        <v>261635.53000000003</v>
      </c>
      <c r="E10" s="46">
        <f t="shared" si="0"/>
        <v>101.24822181804112</v>
      </c>
      <c r="F10" s="9">
        <f t="shared" si="1"/>
        <v>115.34994066082353</v>
      </c>
    </row>
    <row r="11" spans="1:6" s="56" customFormat="1" ht="15">
      <c r="A11" s="22" t="s">
        <v>79</v>
      </c>
      <c r="B11" s="14">
        <f>B12+B13+B14</f>
        <v>162590</v>
      </c>
      <c r="C11" s="11">
        <f>C12+C13+C14</f>
        <v>140312.25</v>
      </c>
      <c r="D11" s="47">
        <f>D12+D13+D14</f>
        <v>156724.296</v>
      </c>
      <c r="E11" s="46">
        <f t="shared" si="0"/>
        <v>96.39233409188756</v>
      </c>
      <c r="F11" s="9">
        <f t="shared" si="1"/>
        <v>111.69680195421283</v>
      </c>
    </row>
    <row r="12" spans="1:6" s="56" customFormat="1" ht="30">
      <c r="A12" s="23" t="s">
        <v>33</v>
      </c>
      <c r="B12" s="14">
        <v>6555</v>
      </c>
      <c r="C12" s="62">
        <v>6120</v>
      </c>
      <c r="D12" s="62">
        <v>11367.202</v>
      </c>
      <c r="E12" s="46">
        <f t="shared" si="0"/>
        <v>173.41269260106787</v>
      </c>
      <c r="F12" s="9">
        <f t="shared" si="1"/>
        <v>185.73859477124182</v>
      </c>
    </row>
    <row r="13" spans="1:6" s="56" customFormat="1" ht="15">
      <c r="A13" s="24" t="s">
        <v>81</v>
      </c>
      <c r="B13" s="14">
        <v>153300</v>
      </c>
      <c r="C13" s="62">
        <v>131457.25</v>
      </c>
      <c r="D13" s="62">
        <v>139621.284</v>
      </c>
      <c r="E13" s="46">
        <f t="shared" si="0"/>
        <v>91.07715851272017</v>
      </c>
      <c r="F13" s="9">
        <f t="shared" si="1"/>
        <v>106.2104098480685</v>
      </c>
    </row>
    <row r="14" spans="1:6" s="56" customFormat="1" ht="15">
      <c r="A14" s="22" t="s">
        <v>22</v>
      </c>
      <c r="B14" s="14">
        <v>2735</v>
      </c>
      <c r="C14" s="62">
        <v>2735</v>
      </c>
      <c r="D14" s="62">
        <v>5735.81</v>
      </c>
      <c r="E14" s="46" t="s">
        <v>98</v>
      </c>
      <c r="F14" s="46" t="s">
        <v>98</v>
      </c>
    </row>
    <row r="15" spans="1:6" s="56" customFormat="1" ht="15">
      <c r="A15" s="25" t="s">
        <v>2</v>
      </c>
      <c r="B15" s="14">
        <v>120</v>
      </c>
      <c r="C15" s="62">
        <v>101.235</v>
      </c>
      <c r="D15" s="62">
        <v>146.002</v>
      </c>
      <c r="E15" s="46">
        <f t="shared" si="0"/>
        <v>121.66833333333334</v>
      </c>
      <c r="F15" s="9">
        <f t="shared" si="1"/>
        <v>144.22087222798442</v>
      </c>
    </row>
    <row r="16" spans="1:6" s="56" customFormat="1" ht="60">
      <c r="A16" s="25" t="s">
        <v>87</v>
      </c>
      <c r="B16" s="14"/>
      <c r="C16" s="62"/>
      <c r="D16" s="62">
        <v>-703.18</v>
      </c>
      <c r="E16" s="46"/>
      <c r="F16" s="9"/>
    </row>
    <row r="17" spans="1:6" s="56" customFormat="1" ht="15">
      <c r="A17" s="25" t="s">
        <v>24</v>
      </c>
      <c r="B17" s="14">
        <v>95700</v>
      </c>
      <c r="C17" s="62">
        <v>86405.47</v>
      </c>
      <c r="D17" s="62">
        <v>105468.412</v>
      </c>
      <c r="E17" s="46">
        <f t="shared" si="0"/>
        <v>110.20732706374086</v>
      </c>
      <c r="F17" s="9">
        <f t="shared" si="1"/>
        <v>122.06219351622067</v>
      </c>
    </row>
    <row r="18" spans="1:6" ht="15">
      <c r="A18" s="26" t="s">
        <v>3</v>
      </c>
      <c r="B18" s="10">
        <v>500</v>
      </c>
      <c r="C18" s="61">
        <v>368.19</v>
      </c>
      <c r="D18" s="61">
        <v>473.691</v>
      </c>
      <c r="E18" s="46">
        <f t="shared" si="0"/>
        <v>94.73819999999999</v>
      </c>
      <c r="F18" s="9">
        <f t="shared" si="1"/>
        <v>128.65395583801842</v>
      </c>
    </row>
    <row r="19" spans="1:6" ht="16.5" customHeight="1">
      <c r="A19" s="20" t="s">
        <v>16</v>
      </c>
      <c r="B19" s="10">
        <v>150</v>
      </c>
      <c r="C19" s="61">
        <v>123</v>
      </c>
      <c r="D19" s="61">
        <v>523.023</v>
      </c>
      <c r="E19" s="46" t="s">
        <v>102</v>
      </c>
      <c r="F19" s="9" t="s">
        <v>103</v>
      </c>
    </row>
    <row r="20" spans="1:6" ht="28.5" customHeight="1">
      <c r="A20" s="26" t="s">
        <v>4</v>
      </c>
      <c r="B20" s="10">
        <v>8700</v>
      </c>
      <c r="C20" s="61">
        <v>8100</v>
      </c>
      <c r="D20" s="61">
        <v>10098.45</v>
      </c>
      <c r="E20" s="46">
        <f t="shared" si="0"/>
        <v>116.0741379310345</v>
      </c>
      <c r="F20" s="9">
        <f t="shared" si="1"/>
        <v>124.67222222222223</v>
      </c>
    </row>
    <row r="21" spans="1:6" ht="77.25" customHeight="1">
      <c r="A21" s="26" t="s">
        <v>35</v>
      </c>
      <c r="B21" s="10">
        <v>7000</v>
      </c>
      <c r="C21" s="61">
        <v>5792</v>
      </c>
      <c r="D21" s="61">
        <v>7021.757</v>
      </c>
      <c r="E21" s="46">
        <f t="shared" si="0"/>
        <v>100.31081428571429</v>
      </c>
      <c r="F21" s="9">
        <f t="shared" si="1"/>
        <v>121.2319924033149</v>
      </c>
    </row>
    <row r="22" spans="1:6" ht="15" customHeight="1">
      <c r="A22" s="26" t="s">
        <v>5</v>
      </c>
      <c r="B22" s="10">
        <v>4750</v>
      </c>
      <c r="C22" s="61">
        <v>4295</v>
      </c>
      <c r="D22" s="61">
        <v>4863.445</v>
      </c>
      <c r="E22" s="46">
        <f t="shared" si="0"/>
        <v>102.38831578947367</v>
      </c>
      <c r="F22" s="9">
        <f t="shared" si="1"/>
        <v>113.23504074505237</v>
      </c>
    </row>
    <row r="23" spans="1:6" ht="15" customHeight="1">
      <c r="A23" s="27" t="s">
        <v>23</v>
      </c>
      <c r="B23" s="10">
        <v>4900</v>
      </c>
      <c r="C23" s="61">
        <v>4080</v>
      </c>
      <c r="D23" s="61">
        <v>4236.766</v>
      </c>
      <c r="E23" s="46">
        <f t="shared" si="0"/>
        <v>86.46461224489795</v>
      </c>
      <c r="F23" s="9">
        <f t="shared" si="1"/>
        <v>103.84230392156861</v>
      </c>
    </row>
    <row r="24" spans="1:6" s="2" customFormat="1" ht="15.75" customHeight="1">
      <c r="A24" s="28" t="s">
        <v>17</v>
      </c>
      <c r="B24" s="12">
        <f>B7+B8+B9+B10+B18+B19+B20+B21+B22+B23</f>
        <v>928970.1</v>
      </c>
      <c r="C24" s="12">
        <f>C7+C8+C9+C10+C18+C19+C20+C21+C22+C23</f>
        <v>790182.8649999999</v>
      </c>
      <c r="D24" s="12">
        <f>D7+D8+D9+D10+D18+D19+D20+D21+D22+D23</f>
        <v>878812.1309999999</v>
      </c>
      <c r="E24" s="75">
        <f t="shared" si="0"/>
        <v>94.60069070037883</v>
      </c>
      <c r="F24" s="76">
        <f t="shared" si="1"/>
        <v>111.21629814131695</v>
      </c>
    </row>
    <row r="25" spans="1:6" s="2" customFormat="1" ht="15" customHeight="1">
      <c r="A25" s="48" t="s">
        <v>80</v>
      </c>
      <c r="B25" s="10">
        <f>SUM(B26:B36)</f>
        <v>1345779.2499999998</v>
      </c>
      <c r="C25" s="10">
        <f>C26+C27+C28+C29+C30+C31+C33+C34+C35+C36+C32</f>
        <v>1005890.485</v>
      </c>
      <c r="D25" s="10">
        <f>D26+D27+D28+D29+D30+D31+D32+D33+D34+D35+D36</f>
        <v>981004.5460000001</v>
      </c>
      <c r="E25" s="46">
        <f t="shared" si="0"/>
        <v>72.89490798732409</v>
      </c>
      <c r="F25" s="9">
        <f t="shared" si="1"/>
        <v>97.5259792819295</v>
      </c>
    </row>
    <row r="26" spans="1:6" s="2" customFormat="1" ht="144" customHeight="1">
      <c r="A26" s="49" t="s">
        <v>25</v>
      </c>
      <c r="B26" s="47">
        <v>431369.7</v>
      </c>
      <c r="C26" s="47">
        <v>348900.294</v>
      </c>
      <c r="D26" s="71">
        <v>339042.176</v>
      </c>
      <c r="E26" s="46">
        <f t="shared" si="0"/>
        <v>78.59665989521285</v>
      </c>
      <c r="F26" s="9">
        <f t="shared" si="1"/>
        <v>97.17451714156479</v>
      </c>
    </row>
    <row r="27" spans="1:6" s="2" customFormat="1" ht="143.25" customHeight="1">
      <c r="A27" s="49" t="s">
        <v>18</v>
      </c>
      <c r="B27" s="47">
        <v>228905.5</v>
      </c>
      <c r="C27" s="47">
        <v>87076.072</v>
      </c>
      <c r="D27" s="71">
        <v>73029.632</v>
      </c>
      <c r="E27" s="46">
        <f t="shared" si="0"/>
        <v>31.903834551812864</v>
      </c>
      <c r="F27" s="9">
        <f t="shared" si="1"/>
        <v>83.86877166439018</v>
      </c>
    </row>
    <row r="28" spans="1:6" s="2" customFormat="1" ht="327" customHeight="1">
      <c r="A28" s="50" t="s">
        <v>31</v>
      </c>
      <c r="B28" s="47">
        <v>28233.9</v>
      </c>
      <c r="C28" s="47">
        <v>23583.8</v>
      </c>
      <c r="D28" s="71">
        <v>23223.557</v>
      </c>
      <c r="E28" s="46">
        <f t="shared" si="0"/>
        <v>82.25415900743432</v>
      </c>
      <c r="F28" s="9">
        <f t="shared" si="1"/>
        <v>98.47249807070956</v>
      </c>
    </row>
    <row r="29" spans="1:6" s="2" customFormat="1" ht="93" customHeight="1">
      <c r="A29" s="49" t="s">
        <v>26</v>
      </c>
      <c r="B29" s="14">
        <v>248.1</v>
      </c>
      <c r="C29" s="47">
        <v>233</v>
      </c>
      <c r="D29" s="71">
        <v>233</v>
      </c>
      <c r="E29" s="46">
        <f t="shared" si="0"/>
        <v>93.91374445787989</v>
      </c>
      <c r="F29" s="9">
        <f t="shared" si="1"/>
        <v>100</v>
      </c>
    </row>
    <row r="30" spans="1:6" s="2" customFormat="1" ht="43.5" customHeight="1">
      <c r="A30" s="49" t="s">
        <v>6</v>
      </c>
      <c r="B30" s="14">
        <v>303329.7</v>
      </c>
      <c r="C30" s="47">
        <v>251587.6</v>
      </c>
      <c r="D30" s="71">
        <v>251587.6</v>
      </c>
      <c r="E30" s="46">
        <f t="shared" si="0"/>
        <v>82.94196051359296</v>
      </c>
      <c r="F30" s="9">
        <f t="shared" si="1"/>
        <v>100</v>
      </c>
    </row>
    <row r="31" spans="1:6" s="2" customFormat="1" ht="47.25" customHeight="1">
      <c r="A31" s="49" t="s">
        <v>7</v>
      </c>
      <c r="B31" s="14">
        <v>336120.4</v>
      </c>
      <c r="C31" s="47">
        <v>278394.2</v>
      </c>
      <c r="D31" s="71">
        <v>278394.2</v>
      </c>
      <c r="E31" s="46">
        <f t="shared" si="0"/>
        <v>82.82573744408253</v>
      </c>
      <c r="F31" s="9">
        <f t="shared" si="1"/>
        <v>100</v>
      </c>
    </row>
    <row r="32" spans="1:6" s="2" customFormat="1" ht="78" customHeight="1">
      <c r="A32" s="33" t="s">
        <v>96</v>
      </c>
      <c r="B32" s="14">
        <v>4667</v>
      </c>
      <c r="C32" s="47">
        <v>4300</v>
      </c>
      <c r="D32" s="71">
        <v>4300</v>
      </c>
      <c r="E32" s="46">
        <f t="shared" si="0"/>
        <v>92.13627598028712</v>
      </c>
      <c r="F32" s="9">
        <f t="shared" si="1"/>
        <v>100</v>
      </c>
    </row>
    <row r="33" spans="1:6" s="2" customFormat="1" ht="161.25" customHeight="1">
      <c r="A33" s="51" t="s">
        <v>27</v>
      </c>
      <c r="B33" s="14">
        <v>2420.9</v>
      </c>
      <c r="C33" s="47">
        <v>2027.2</v>
      </c>
      <c r="D33" s="71">
        <v>1882.534</v>
      </c>
      <c r="E33" s="46">
        <f t="shared" si="0"/>
        <v>77.76174150109463</v>
      </c>
      <c r="F33" s="9">
        <f t="shared" si="1"/>
        <v>92.86375295974743</v>
      </c>
    </row>
    <row r="34" spans="1:6" s="2" customFormat="1" ht="66.75" customHeight="1">
      <c r="A34" s="34" t="s">
        <v>92</v>
      </c>
      <c r="B34" s="14">
        <v>4649.456</v>
      </c>
      <c r="C34" s="47">
        <v>4549.9</v>
      </c>
      <c r="D34" s="71">
        <v>4549.9</v>
      </c>
      <c r="E34" s="46">
        <f t="shared" si="0"/>
        <v>97.85876025066158</v>
      </c>
      <c r="F34" s="9">
        <f t="shared" si="1"/>
        <v>100</v>
      </c>
    </row>
    <row r="35" spans="1:6" s="2" customFormat="1" ht="104.25" customHeight="1">
      <c r="A35" s="52" t="s">
        <v>82</v>
      </c>
      <c r="B35" s="14">
        <v>1703.1</v>
      </c>
      <c r="C35" s="47">
        <v>1346.38</v>
      </c>
      <c r="D35" s="71">
        <v>1346.38</v>
      </c>
      <c r="E35" s="46">
        <f t="shared" si="0"/>
        <v>79.05466502260585</v>
      </c>
      <c r="F35" s="9">
        <f t="shared" si="1"/>
        <v>100</v>
      </c>
    </row>
    <row r="36" spans="1:6" s="2" customFormat="1" ht="16.5" customHeight="1">
      <c r="A36" s="53" t="s">
        <v>8</v>
      </c>
      <c r="B36" s="72">
        <v>4131.494</v>
      </c>
      <c r="C36" s="47">
        <v>3892.039</v>
      </c>
      <c r="D36" s="71">
        <v>3415.567</v>
      </c>
      <c r="E36" s="46">
        <f t="shared" si="0"/>
        <v>82.67147428992999</v>
      </c>
      <c r="F36" s="9">
        <f t="shared" si="1"/>
        <v>87.75777940560204</v>
      </c>
    </row>
    <row r="37" spans="1:6" s="67" customFormat="1" ht="20.25" customHeight="1">
      <c r="A37" s="57" t="s">
        <v>19</v>
      </c>
      <c r="B37" s="12">
        <f>B24+B25</f>
        <v>2274749.3499999996</v>
      </c>
      <c r="C37" s="12">
        <f>C24+C25</f>
        <v>1796073.3499999999</v>
      </c>
      <c r="D37" s="12">
        <f>D24+D25</f>
        <v>1859816.6770000001</v>
      </c>
      <c r="E37" s="75">
        <f t="shared" si="0"/>
        <v>81.75919149070207</v>
      </c>
      <c r="F37" s="76">
        <f t="shared" si="1"/>
        <v>103.54903807241504</v>
      </c>
    </row>
    <row r="38" spans="1:6" s="2" customFormat="1" ht="16.5" customHeight="1">
      <c r="A38" s="29" t="s">
        <v>20</v>
      </c>
      <c r="B38" s="12"/>
      <c r="C38" s="10"/>
      <c r="D38" s="73"/>
      <c r="E38" s="46"/>
      <c r="F38" s="76"/>
    </row>
    <row r="39" spans="1:6" ht="58.5" customHeight="1">
      <c r="A39" s="45" t="s">
        <v>28</v>
      </c>
      <c r="B39" s="10">
        <v>402.5</v>
      </c>
      <c r="C39" s="74">
        <v>363.7</v>
      </c>
      <c r="D39" s="74">
        <v>1099.081</v>
      </c>
      <c r="E39" s="46" t="s">
        <v>99</v>
      </c>
      <c r="F39" s="46" t="s">
        <v>100</v>
      </c>
    </row>
    <row r="40" spans="1:6" ht="45" customHeight="1">
      <c r="A40" s="30" t="s">
        <v>32</v>
      </c>
      <c r="B40" s="10">
        <v>2380</v>
      </c>
      <c r="C40" s="74">
        <v>1880</v>
      </c>
      <c r="D40" s="74">
        <v>3728.2</v>
      </c>
      <c r="E40" s="46">
        <f t="shared" si="0"/>
        <v>156.6470588235294</v>
      </c>
      <c r="F40" s="9" t="s">
        <v>104</v>
      </c>
    </row>
    <row r="41" spans="1:6" ht="17.25" customHeight="1">
      <c r="A41" s="45" t="s">
        <v>9</v>
      </c>
      <c r="B41" s="10">
        <v>3420</v>
      </c>
      <c r="C41" s="74">
        <v>1990.5</v>
      </c>
      <c r="D41" s="74">
        <v>272.639</v>
      </c>
      <c r="E41" s="46">
        <f t="shared" si="0"/>
        <v>7.971900584795321</v>
      </c>
      <c r="F41" s="9">
        <f t="shared" si="1"/>
        <v>13.697010801306206</v>
      </c>
    </row>
    <row r="42" spans="1:6" ht="59.25" customHeight="1">
      <c r="A42" s="45" t="s">
        <v>76</v>
      </c>
      <c r="B42" s="10">
        <v>50.555</v>
      </c>
      <c r="C42" s="74">
        <v>50.555</v>
      </c>
      <c r="D42" s="74">
        <v>74.199</v>
      </c>
      <c r="E42" s="46">
        <f t="shared" si="0"/>
        <v>146.7688655919296</v>
      </c>
      <c r="F42" s="9">
        <f t="shared" si="1"/>
        <v>146.7688655919296</v>
      </c>
    </row>
    <row r="43" spans="1:6" ht="29.25" customHeight="1">
      <c r="A43" s="45" t="s">
        <v>10</v>
      </c>
      <c r="B43" s="10">
        <v>200</v>
      </c>
      <c r="C43" s="74">
        <v>165</v>
      </c>
      <c r="D43" s="74">
        <v>178.185</v>
      </c>
      <c r="E43" s="46">
        <f t="shared" si="0"/>
        <v>89.0925</v>
      </c>
      <c r="F43" s="9">
        <f t="shared" si="1"/>
        <v>107.9909090909091</v>
      </c>
    </row>
    <row r="44" spans="1:6" s="3" customFormat="1" ht="15.75" customHeight="1">
      <c r="A44" s="27" t="s">
        <v>23</v>
      </c>
      <c r="B44" s="10"/>
      <c r="C44" s="10"/>
      <c r="D44" s="73">
        <v>-13.264</v>
      </c>
      <c r="E44" s="46"/>
      <c r="F44" s="9"/>
    </row>
    <row r="45" spans="1:6" s="3" customFormat="1" ht="316.5" customHeight="1">
      <c r="A45" s="21" t="s">
        <v>90</v>
      </c>
      <c r="B45" s="10">
        <v>35861.8</v>
      </c>
      <c r="C45" s="10">
        <v>27403.9</v>
      </c>
      <c r="D45" s="73">
        <v>10791.202</v>
      </c>
      <c r="E45" s="46">
        <f t="shared" si="0"/>
        <v>30.09107741384983</v>
      </c>
      <c r="F45" s="9">
        <f t="shared" si="1"/>
        <v>39.378343958341695</v>
      </c>
    </row>
    <row r="46" spans="1:6" s="44" customFormat="1" ht="14.25">
      <c r="A46" s="29" t="s">
        <v>11</v>
      </c>
      <c r="B46" s="12">
        <f>SUM(B39:B43)+B45</f>
        <v>42314.855</v>
      </c>
      <c r="C46" s="12">
        <f>C39+C40+C41+C42+C43+C44+C45</f>
        <v>31853.655000000002</v>
      </c>
      <c r="D46" s="12">
        <f>D39+D40+D41+D42+D43+D44+D45</f>
        <v>16130.241999999998</v>
      </c>
      <c r="E46" s="75">
        <f t="shared" si="0"/>
        <v>38.119572901762275</v>
      </c>
      <c r="F46" s="76">
        <f t="shared" si="1"/>
        <v>50.63859076768426</v>
      </c>
    </row>
    <row r="47" spans="1:6" s="44" customFormat="1" ht="14.25">
      <c r="A47" s="57" t="s">
        <v>12</v>
      </c>
      <c r="B47" s="58">
        <f>B37+B46</f>
        <v>2317064.2049999996</v>
      </c>
      <c r="C47" s="58">
        <f>C37+C46</f>
        <v>1827927.005</v>
      </c>
      <c r="D47" s="58">
        <f>D37+D46</f>
        <v>1875946.9190000002</v>
      </c>
      <c r="E47" s="75">
        <f t="shared" si="0"/>
        <v>80.96223293907389</v>
      </c>
      <c r="F47" s="76">
        <f t="shared" si="1"/>
        <v>102.62701485719342</v>
      </c>
    </row>
    <row r="48" spans="1:6" s="44" customFormat="1" ht="45" customHeight="1">
      <c r="A48" s="80" t="s">
        <v>36</v>
      </c>
      <c r="B48" s="10">
        <v>690.5</v>
      </c>
      <c r="C48" s="99">
        <v>690.5</v>
      </c>
      <c r="D48" s="99">
        <f>891.70866+215.08237</f>
        <v>1106.79103</v>
      </c>
      <c r="E48" s="9">
        <f t="shared" si="0"/>
        <v>160.28834612599567</v>
      </c>
      <c r="F48" s="9">
        <f t="shared" si="1"/>
        <v>160.28834612599567</v>
      </c>
    </row>
    <row r="49" spans="1:6" s="44" customFormat="1" ht="14.25">
      <c r="A49" s="70" t="s">
        <v>21</v>
      </c>
      <c r="B49" s="58">
        <f>B47+B48</f>
        <v>2317754.7049999996</v>
      </c>
      <c r="C49" s="58">
        <f>C47+C48</f>
        <v>1828617.505</v>
      </c>
      <c r="D49" s="58">
        <f>D47+D48</f>
        <v>1877053.7100300002</v>
      </c>
      <c r="E49" s="75">
        <f t="shared" si="0"/>
        <v>80.98586558710062</v>
      </c>
      <c r="F49" s="76">
        <f t="shared" si="1"/>
        <v>102.64878821828844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2015-08-31T08:43:23Z</cp:lastPrinted>
  <dcterms:created xsi:type="dcterms:W3CDTF">2004-07-02T06:40:36Z</dcterms:created>
  <dcterms:modified xsi:type="dcterms:W3CDTF">2015-10-26T14:20:56Z</dcterms:modified>
  <cp:category/>
  <cp:version/>
  <cp:contentType/>
  <cp:contentStatus/>
</cp:coreProperties>
</file>