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'Укр'!$A$1:$G$48</definedName>
  </definedNames>
  <calcPr fullCalcOnLoad="1" refMode="R1C1"/>
</workbook>
</file>

<file path=xl/sharedStrings.xml><?xml version="1.0" encoding="utf-8"?>
<sst xmlns="http://schemas.openxmlformats.org/spreadsheetml/2006/main" count="57" uniqueCount="56">
  <si>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</si>
  <si>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</si>
  <si>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</si>
  <si>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</si>
  <si>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</si>
  <si>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</si>
  <si>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</si>
  <si>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</si>
  <si>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</si>
  <si>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</si>
  <si>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</si>
  <si>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</si>
  <si>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</si>
  <si>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</si>
  <si>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</si>
  <si>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</si>
  <si>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</si>
  <si>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</si>
  <si>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</si>
  <si>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</si>
  <si>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</si>
  <si>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</si>
  <si>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</si>
  <si>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</si>
  <si>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</si>
  <si>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</si>
  <si>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</si>
  <si>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</si>
  <si>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</si>
  <si>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</si>
  <si>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</si>
  <si>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</si>
  <si>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     4) Єдиний податок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</si>
  <si>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</si>
  <si>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</si>
  <si>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</si>
  <si>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</si>
  <si>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</si>
  <si>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</si>
  <si>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</si>
  <si>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</si>
  <si>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</si>
  <si>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</si>
  <si>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</si>
  <si>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</si>
  <si>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</si>
  <si>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Щотижнева інформація про надходження до бюджету м. Миколаєва за  2020 рік
(без власних надходжень бюджетних установ)</t>
  </si>
  <si>
    <t>в 1,9 р.б.</t>
  </si>
  <si>
    <t>План на           січень - серпень з урахуванням змін, 
тис. грн.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</si>
  <si>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</si>
  <si>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в 1,7 р.б.</t>
  </si>
  <si>
    <t>Надійшло           з 01 січня            по 17 серпня,            тис. грн.</t>
  </si>
  <si>
    <t>в 1,8 р.б.</t>
  </si>
  <si>
    <t>в 2,8 р.б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</si>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</sst>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167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67" fontId="9" fillId="0" borderId="10" xfId="0" applyNumberFormat="1" applyFont="1" applyFill="1" applyBorder="1" applyAlignment="1">
      <alignment/>
    </xf>
    <xf numFmtId="167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67" fontId="6" fillId="0" borderId="10" xfId="0" applyNumberFormat="1" applyFont="1" applyFill="1" applyBorder="1" applyAlignment="1">
      <alignment/>
    </xf>
    <xf numFmtId="167" fontId="11" fillId="0" borderId="10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167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center" vertical="top" wrapText="1"/>
    </xf>
    <xf numFmtId="166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66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66" fontId="7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66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66" fontId="8" fillId="0" borderId="10" xfId="0" applyNumberFormat="1" applyFont="1" applyFill="1" applyBorder="1" applyAlignment="1">
      <alignment horizontal="right"/>
    </xf>
    <xf numFmtId="167" fontId="8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 horizontal="right" wrapText="1"/>
    </xf>
    <xf numFmtId="167" fontId="9" fillId="0" borderId="10" xfId="0" applyNumberFormat="1" applyFont="1" applyFill="1" applyBorder="1" applyAlignment="1">
      <alignment horizontal="right"/>
    </xf>
    <xf numFmtId="167" fontId="9" fillId="0" borderId="10" xfId="0" applyNumberFormat="1" applyFont="1" applyBorder="1" applyAlignment="1">
      <alignment/>
    </xf>
    <xf numFmtId="166" fontId="7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8" fillId="0" borderId="10" xfId="0" applyNumberFormat="1" applyFont="1" applyBorder="1" applyAlignment="1">
      <alignment/>
    </xf>
    <xf numFmtId="166" fontId="11" fillId="33" borderId="10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9.37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68" t="s">
        <v>46</v>
      </c>
      <c r="B1" s="68"/>
      <c r="C1" s="68"/>
      <c r="D1" s="68"/>
      <c r="E1" s="68"/>
      <c r="F1" s="68"/>
      <c r="G1" s="68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36</v>
      </c>
      <c r="C3" s="37" t="s">
        <v>48</v>
      </c>
      <c r="D3" s="38" t="s">
        <v>51</v>
      </c>
      <c r="E3" s="38" t="s">
        <v>42</v>
      </c>
      <c r="F3" s="39" t="s">
        <v>26</v>
      </c>
      <c r="G3" s="40" t="s">
        <v>27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9">
        <v>2177943.1</v>
      </c>
      <c r="C6" s="59">
        <v>1392683.4</v>
      </c>
      <c r="D6" s="21">
        <v>1211892.706</v>
      </c>
      <c r="E6" s="21">
        <f>D6-C6</f>
        <v>-180790.6939999999</v>
      </c>
      <c r="F6" s="63">
        <f>D6/B6*100</f>
        <v>55.643910348254735</v>
      </c>
      <c r="G6" s="20">
        <f>D6/C6*100</f>
        <v>87.01853601471808</v>
      </c>
    </row>
    <row r="7" spans="1:7" ht="15.75">
      <c r="A7" s="27" t="s">
        <v>25</v>
      </c>
      <c r="B7" s="21">
        <v>950</v>
      </c>
      <c r="C7" s="19">
        <v>882.7</v>
      </c>
      <c r="D7" s="21">
        <v>1002.506</v>
      </c>
      <c r="E7" s="21">
        <f aca="true" t="shared" si="0" ref="E7:E47">D7-C7</f>
        <v>119.80599999999993</v>
      </c>
      <c r="F7" s="63">
        <f>D7/B7*100</f>
        <v>105.52694736842105</v>
      </c>
      <c r="G7" s="20">
        <f>D7/C7*100</f>
        <v>113.57267474793247</v>
      </c>
    </row>
    <row r="8" spans="1:7" ht="15.75">
      <c r="A8" s="26" t="s">
        <v>29</v>
      </c>
      <c r="B8" s="21">
        <v>209000</v>
      </c>
      <c r="C8" s="21">
        <v>112689.9</v>
      </c>
      <c r="D8" s="21">
        <v>109502.867</v>
      </c>
      <c r="E8" s="21">
        <f t="shared" si="0"/>
        <v>-3187.032999999996</v>
      </c>
      <c r="F8" s="63">
        <f aca="true" t="shared" si="1" ref="F8:F48">D8/B8*100</f>
        <v>52.39371626794258</v>
      </c>
      <c r="G8" s="20">
        <f>D8/C8*100</f>
        <v>97.17185568538086</v>
      </c>
    </row>
    <row r="9" spans="1:7" ht="15.75">
      <c r="A9" s="27" t="s">
        <v>22</v>
      </c>
      <c r="B9" s="21">
        <f>B10+B14+B15</f>
        <v>784830</v>
      </c>
      <c r="C9" s="21">
        <f>C10+C14+C15</f>
        <v>535412.7</v>
      </c>
      <c r="D9" s="21">
        <f>D10+D14+D15</f>
        <v>478823.65799999994</v>
      </c>
      <c r="E9" s="21">
        <f t="shared" si="0"/>
        <v>-56589.042000000016</v>
      </c>
      <c r="F9" s="63">
        <f t="shared" si="1"/>
        <v>61.00985665685562</v>
      </c>
      <c r="G9" s="20">
        <f aca="true" t="shared" si="2" ref="G9:G45">D9/C9*100</f>
        <v>89.43076210183284</v>
      </c>
    </row>
    <row r="10" spans="1:7" s="3" customFormat="1" ht="15.75">
      <c r="A10" s="22" t="s">
        <v>3</v>
      </c>
      <c r="B10" s="23">
        <f>SUM(B11:B13)</f>
        <v>357130</v>
      </c>
      <c r="C10" s="24">
        <f>SUM(C11:C13)</f>
        <v>241282.4</v>
      </c>
      <c r="D10" s="24">
        <f>SUM(D11:D13)</f>
        <v>207562.364</v>
      </c>
      <c r="E10" s="21">
        <f t="shared" si="0"/>
        <v>-33720.03599999999</v>
      </c>
      <c r="F10" s="63">
        <f t="shared" si="1"/>
        <v>58.119554223952065</v>
      </c>
      <c r="G10" s="20">
        <f t="shared" si="2"/>
        <v>86.02465990059781</v>
      </c>
    </row>
    <row r="11" spans="1:7" s="3" customFormat="1" ht="31.5">
      <c r="A11" s="22" t="s">
        <v>23</v>
      </c>
      <c r="B11" s="23">
        <v>40630</v>
      </c>
      <c r="C11" s="23">
        <v>29061.5</v>
      </c>
      <c r="D11" s="23">
        <v>29239.839</v>
      </c>
      <c r="E11" s="21">
        <f t="shared" si="0"/>
        <v>178.33899999999994</v>
      </c>
      <c r="F11" s="63">
        <f t="shared" si="1"/>
        <v>71.96613093773074</v>
      </c>
      <c r="G11" s="20">
        <f t="shared" si="2"/>
        <v>100.61366068509885</v>
      </c>
    </row>
    <row r="12" spans="1:7" s="3" customFormat="1" ht="15.75">
      <c r="A12" s="22" t="s">
        <v>4</v>
      </c>
      <c r="B12" s="23">
        <v>313400</v>
      </c>
      <c r="C12" s="23">
        <v>210058</v>
      </c>
      <c r="D12" s="21">
        <v>176566.831</v>
      </c>
      <c r="E12" s="21">
        <f t="shared" si="0"/>
        <v>-33491.168999999994</v>
      </c>
      <c r="F12" s="63">
        <f>D12/B12*100</f>
        <v>56.33912922782387</v>
      </c>
      <c r="G12" s="20">
        <f t="shared" si="2"/>
        <v>84.05622780374944</v>
      </c>
    </row>
    <row r="13" spans="1:7" s="3" customFormat="1" ht="15.75">
      <c r="A13" s="22" t="s">
        <v>5</v>
      </c>
      <c r="B13" s="23">
        <v>3100</v>
      </c>
      <c r="C13" s="23">
        <v>2162.9</v>
      </c>
      <c r="D13" s="21">
        <v>1755.694</v>
      </c>
      <c r="E13" s="21">
        <f t="shared" si="0"/>
        <v>-407.20600000000013</v>
      </c>
      <c r="F13" s="63">
        <f t="shared" si="1"/>
        <v>56.635290322580644</v>
      </c>
      <c r="G13" s="20">
        <f t="shared" si="2"/>
        <v>81.17314716353043</v>
      </c>
    </row>
    <row r="14" spans="1:7" s="3" customFormat="1" ht="15.75">
      <c r="A14" s="25" t="s">
        <v>6</v>
      </c>
      <c r="B14" s="23">
        <v>1650</v>
      </c>
      <c r="C14" s="23">
        <v>1114.6</v>
      </c>
      <c r="D14" s="23">
        <v>1127.841</v>
      </c>
      <c r="E14" s="21">
        <f t="shared" si="0"/>
        <v>13.240999999999985</v>
      </c>
      <c r="F14" s="63">
        <f t="shared" si="1"/>
        <v>68.354</v>
      </c>
      <c r="G14" s="20">
        <f t="shared" si="2"/>
        <v>101.1879598062085</v>
      </c>
    </row>
    <row r="15" spans="1:7" s="3" customFormat="1" ht="18" customHeight="1">
      <c r="A15" s="25" t="s">
        <v>32</v>
      </c>
      <c r="B15" s="23">
        <v>426050</v>
      </c>
      <c r="C15" s="23">
        <v>293015.7</v>
      </c>
      <c r="D15" s="23">
        <v>270133.453</v>
      </c>
      <c r="E15" s="21">
        <f t="shared" si="0"/>
        <v>-22882.247000000032</v>
      </c>
      <c r="F15" s="63">
        <f t="shared" si="1"/>
        <v>63.404166881821375</v>
      </c>
      <c r="G15" s="20">
        <f t="shared" si="2"/>
        <v>92.19077783204106</v>
      </c>
    </row>
    <row r="16" spans="1:7" ht="15.75">
      <c r="A16" s="26" t="s">
        <v>8</v>
      </c>
      <c r="B16" s="21">
        <v>450</v>
      </c>
      <c r="C16" s="21">
        <v>288.4</v>
      </c>
      <c r="D16" s="59">
        <v>797.495</v>
      </c>
      <c r="E16" s="21">
        <f t="shared" si="0"/>
        <v>509.095</v>
      </c>
      <c r="F16" s="49" t="s">
        <v>52</v>
      </c>
      <c r="G16" s="20" t="s">
        <v>53</v>
      </c>
    </row>
    <row r="17" spans="1:7" ht="15.75">
      <c r="A17" s="26" t="s">
        <v>28</v>
      </c>
      <c r="B17" s="21">
        <v>25140</v>
      </c>
      <c r="C17" s="21">
        <v>16607.1</v>
      </c>
      <c r="D17" s="21">
        <v>10166.36</v>
      </c>
      <c r="E17" s="21">
        <f t="shared" si="0"/>
        <v>-6440.739999999998</v>
      </c>
      <c r="F17" s="63">
        <f t="shared" si="1"/>
        <v>40.438981702466194</v>
      </c>
      <c r="G17" s="20">
        <f t="shared" si="2"/>
        <v>61.21694937707367</v>
      </c>
    </row>
    <row r="18" spans="1:7" ht="49.5" customHeight="1">
      <c r="A18" s="26" t="s">
        <v>9</v>
      </c>
      <c r="B18" s="21">
        <v>11000</v>
      </c>
      <c r="C18" s="21">
        <v>7228.5</v>
      </c>
      <c r="D18" s="21">
        <v>6262.544</v>
      </c>
      <c r="E18" s="21">
        <f t="shared" si="0"/>
        <v>-965.9560000000001</v>
      </c>
      <c r="F18" s="63">
        <f t="shared" si="1"/>
        <v>56.932218181818186</v>
      </c>
      <c r="G18" s="20">
        <f t="shared" si="2"/>
        <v>86.63684028498305</v>
      </c>
    </row>
    <row r="19" spans="1:7" ht="15.75">
      <c r="A19" s="26" t="s">
        <v>10</v>
      </c>
      <c r="B19" s="21">
        <v>540</v>
      </c>
      <c r="C19" s="21">
        <v>350</v>
      </c>
      <c r="D19" s="21">
        <v>346.881</v>
      </c>
      <c r="E19" s="21">
        <f t="shared" si="0"/>
        <v>-3.119000000000028</v>
      </c>
      <c r="F19" s="63">
        <f t="shared" si="1"/>
        <v>64.23722222222221</v>
      </c>
      <c r="G19" s="20">
        <f t="shared" si="2"/>
        <v>99.10885714285713</v>
      </c>
    </row>
    <row r="20" spans="1:7" ht="15.75">
      <c r="A20" s="27" t="s">
        <v>11</v>
      </c>
      <c r="B20" s="21">
        <v>9647</v>
      </c>
      <c r="C20" s="59">
        <v>5648.2</v>
      </c>
      <c r="D20" s="59">
        <v>6323.069</v>
      </c>
      <c r="E20" s="21">
        <f t="shared" si="0"/>
        <v>674.8690000000006</v>
      </c>
      <c r="F20" s="63">
        <f t="shared" si="1"/>
        <v>65.54440758785115</v>
      </c>
      <c r="G20" s="20">
        <f>D20/C20*100</f>
        <v>111.94839063772531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2071790.8999999997</v>
      </c>
      <c r="D21" s="29">
        <f>D6+D7+D8+D9+D16+D17+D18+D19+D20</f>
        <v>1825118.0860000004</v>
      </c>
      <c r="E21" s="29">
        <f t="shared" si="0"/>
        <v>-246672.8139999993</v>
      </c>
      <c r="F21" s="64">
        <f t="shared" si="1"/>
        <v>56.689486855428285</v>
      </c>
      <c r="G21" s="51">
        <f t="shared" si="2"/>
        <v>88.09373986535034</v>
      </c>
    </row>
    <row r="22" spans="1:7" ht="16.5" customHeight="1">
      <c r="A22" s="27" t="s">
        <v>13</v>
      </c>
      <c r="B22" s="21">
        <f>SUM(B23:B35)</f>
        <v>775886.045</v>
      </c>
      <c r="C22" s="21">
        <f>SUM(C23:C35)</f>
        <v>558137.9009999998</v>
      </c>
      <c r="D22" s="21">
        <f>SUM(D23:D35)</f>
        <v>554269.0339999998</v>
      </c>
      <c r="E22" s="21">
        <f t="shared" si="0"/>
        <v>-3868.8670000000857</v>
      </c>
      <c r="F22" s="63">
        <f t="shared" si="1"/>
        <v>71.43691236256218</v>
      </c>
      <c r="G22" s="20">
        <f t="shared" si="2"/>
        <v>99.30682596665298</v>
      </c>
    </row>
    <row r="23" spans="1:7" ht="31.5" customHeight="1">
      <c r="A23" s="42" t="s">
        <v>14</v>
      </c>
      <c r="B23" s="23">
        <v>588794.9</v>
      </c>
      <c r="C23" s="23">
        <v>391799.8</v>
      </c>
      <c r="D23" s="23">
        <v>391799.8</v>
      </c>
      <c r="E23" s="21">
        <f t="shared" si="0"/>
        <v>0</v>
      </c>
      <c r="F23" s="63">
        <f t="shared" si="1"/>
        <v>66.54266196938866</v>
      </c>
      <c r="G23" s="65">
        <f t="shared" si="2"/>
        <v>100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2">
        <v>96820.4</v>
      </c>
      <c r="E24" s="21">
        <f t="shared" si="0"/>
        <v>0</v>
      </c>
      <c r="F24" s="63">
        <f t="shared" si="1"/>
        <v>100</v>
      </c>
      <c r="G24" s="65">
        <f t="shared" si="2"/>
        <v>100</v>
      </c>
    </row>
    <row r="25" spans="1:7" ht="30.75" customHeight="1">
      <c r="A25" s="42" t="s">
        <v>49</v>
      </c>
      <c r="B25" s="23">
        <v>23106.145</v>
      </c>
      <c r="C25" s="23">
        <v>12232.665</v>
      </c>
      <c r="D25" s="62">
        <v>12232.665</v>
      </c>
      <c r="E25" s="21">
        <f t="shared" si="0"/>
        <v>0</v>
      </c>
      <c r="F25" s="63">
        <f>D25/B25*100</f>
        <v>52.94117647058824</v>
      </c>
      <c r="G25" s="65">
        <f>D25/C25*100</f>
        <v>100</v>
      </c>
    </row>
    <row r="26" spans="1:7" ht="249" customHeight="1">
      <c r="A26" s="42" t="s">
        <v>54</v>
      </c>
      <c r="B26" s="23">
        <v>2709.66</v>
      </c>
      <c r="C26" s="23">
        <v>2709.66</v>
      </c>
      <c r="D26" s="23">
        <v>2709.66</v>
      </c>
      <c r="E26" s="21">
        <f t="shared" si="0"/>
        <v>0</v>
      </c>
      <c r="F26" s="63">
        <f>D26/B26*100</f>
        <v>100</v>
      </c>
      <c r="G26" s="65">
        <f>D26/C26*100</f>
        <v>100</v>
      </c>
    </row>
    <row r="27" spans="1:7" ht="294.75" customHeight="1">
      <c r="A27" s="42" t="s">
        <v>55</v>
      </c>
      <c r="B27" s="23">
        <v>8212.404</v>
      </c>
      <c r="C27" s="23">
        <v>8212.404</v>
      </c>
      <c r="D27" s="23">
        <v>8212.404</v>
      </c>
      <c r="E27" s="21">
        <f t="shared" si="0"/>
        <v>0</v>
      </c>
      <c r="F27" s="63">
        <f>D27/B27*100</f>
        <v>100</v>
      </c>
      <c r="G27" s="65">
        <f>D27/C27*100</f>
        <v>100</v>
      </c>
    </row>
    <row r="28" spans="1:7" ht="33" customHeight="1">
      <c r="A28" s="47" t="s">
        <v>34</v>
      </c>
      <c r="B28" s="60">
        <v>4945.483</v>
      </c>
      <c r="C28" s="60">
        <v>3303.58</v>
      </c>
      <c r="D28" s="62">
        <v>3303.58</v>
      </c>
      <c r="E28" s="21">
        <f t="shared" si="0"/>
        <v>0</v>
      </c>
      <c r="F28" s="63">
        <f t="shared" si="1"/>
        <v>66.7999465370723</v>
      </c>
      <c r="G28" s="65">
        <f t="shared" si="2"/>
        <v>100</v>
      </c>
    </row>
    <row r="29" spans="1:7" ht="50.25" customHeight="1">
      <c r="A29" s="47" t="s">
        <v>43</v>
      </c>
      <c r="B29" s="60">
        <v>2800</v>
      </c>
      <c r="C29" s="60">
        <v>2800</v>
      </c>
      <c r="D29" s="62">
        <v>2800</v>
      </c>
      <c r="E29" s="21">
        <f t="shared" si="0"/>
        <v>0</v>
      </c>
      <c r="F29" s="63">
        <f t="shared" si="1"/>
        <v>100</v>
      </c>
      <c r="G29" s="65">
        <f t="shared" si="2"/>
        <v>100</v>
      </c>
    </row>
    <row r="30" spans="1:7" ht="49.5" customHeight="1">
      <c r="A30" s="47" t="s">
        <v>33</v>
      </c>
      <c r="B30" s="60">
        <v>1791.576</v>
      </c>
      <c r="C30" s="60">
        <v>1791.576</v>
      </c>
      <c r="D30" s="62">
        <v>1791.576</v>
      </c>
      <c r="E30" s="21">
        <f t="shared" si="0"/>
        <v>0</v>
      </c>
      <c r="F30" s="63">
        <f t="shared" si="1"/>
        <v>100</v>
      </c>
      <c r="G30" s="20">
        <f t="shared" si="2"/>
        <v>100</v>
      </c>
    </row>
    <row r="31" spans="1:7" ht="62.25" customHeight="1">
      <c r="A31" s="47" t="s">
        <v>45</v>
      </c>
      <c r="B31" s="60">
        <v>6037.595</v>
      </c>
      <c r="C31" s="60">
        <v>3334.069</v>
      </c>
      <c r="D31" s="62">
        <v>96.542</v>
      </c>
      <c r="E31" s="21">
        <f t="shared" si="0"/>
        <v>-3237.527</v>
      </c>
      <c r="F31" s="63">
        <f t="shared" si="1"/>
        <v>1.599014177002598</v>
      </c>
      <c r="G31" s="20">
        <f t="shared" si="2"/>
        <v>2.8956209364593235</v>
      </c>
    </row>
    <row r="32" spans="1:7" ht="47.25" customHeight="1">
      <c r="A32" s="47" t="s">
        <v>31</v>
      </c>
      <c r="B32" s="61">
        <v>11438</v>
      </c>
      <c r="C32" s="61">
        <v>11438</v>
      </c>
      <c r="D32" s="62">
        <v>11437.743</v>
      </c>
      <c r="E32" s="21">
        <f t="shared" si="0"/>
        <v>-0.2569999999996071</v>
      </c>
      <c r="F32" s="63">
        <f t="shared" si="1"/>
        <v>99.99775310368946</v>
      </c>
      <c r="G32" s="20">
        <f t="shared" si="2"/>
        <v>99.99775310368946</v>
      </c>
    </row>
    <row r="33" spans="1:7" ht="47.25" customHeight="1">
      <c r="A33" s="47" t="s">
        <v>40</v>
      </c>
      <c r="B33" s="61">
        <v>425.767</v>
      </c>
      <c r="C33" s="61">
        <v>425.767</v>
      </c>
      <c r="D33" s="62">
        <v>274.967</v>
      </c>
      <c r="E33" s="21">
        <f t="shared" si="0"/>
        <v>-150.8</v>
      </c>
      <c r="F33" s="63">
        <f t="shared" si="1"/>
        <v>64.58156691335871</v>
      </c>
      <c r="G33" s="20">
        <f t="shared" si="2"/>
        <v>64.58156691335871</v>
      </c>
    </row>
    <row r="34" spans="1:7" s="2" customFormat="1" ht="16.5" customHeight="1">
      <c r="A34" s="48" t="s">
        <v>30</v>
      </c>
      <c r="B34" s="61">
        <v>15293.815</v>
      </c>
      <c r="C34" s="61">
        <v>12502.88</v>
      </c>
      <c r="D34" s="62">
        <v>12022.597</v>
      </c>
      <c r="E34" s="21">
        <f t="shared" si="0"/>
        <v>-480.28299999999945</v>
      </c>
      <c r="F34" s="63">
        <f>D34/B34*100</f>
        <v>78.61084366457943</v>
      </c>
      <c r="G34" s="20">
        <f t="shared" si="2"/>
        <v>96.15862105370923</v>
      </c>
    </row>
    <row r="35" spans="1:7" s="2" customFormat="1" ht="48" customHeight="1">
      <c r="A35" s="55" t="s">
        <v>41</v>
      </c>
      <c r="B35" s="61">
        <v>13510.3</v>
      </c>
      <c r="C35" s="61">
        <v>10767.1</v>
      </c>
      <c r="D35" s="62">
        <v>10767.1</v>
      </c>
      <c r="E35" s="21">
        <f t="shared" si="0"/>
        <v>0</v>
      </c>
      <c r="F35" s="63">
        <f>D35/B35*100</f>
        <v>79.69549158789961</v>
      </c>
      <c r="G35" s="20">
        <f t="shared" si="2"/>
        <v>100</v>
      </c>
    </row>
    <row r="36" spans="1:7" ht="13.5" customHeight="1">
      <c r="A36" s="46" t="s">
        <v>16</v>
      </c>
      <c r="B36" s="29">
        <f>B21+B22</f>
        <v>3995386.145</v>
      </c>
      <c r="C36" s="30">
        <f>C21+C22</f>
        <v>2629928.8009999995</v>
      </c>
      <c r="D36" s="31">
        <f>D21+D22</f>
        <v>2379387.12</v>
      </c>
      <c r="E36" s="29">
        <f t="shared" si="0"/>
        <v>-250541.6809999994</v>
      </c>
      <c r="F36" s="64">
        <f t="shared" si="1"/>
        <v>59.55337065423998</v>
      </c>
      <c r="G36" s="44">
        <f t="shared" si="2"/>
        <v>90.47344244054311</v>
      </c>
    </row>
    <row r="37" spans="1:7" ht="15.75" customHeight="1">
      <c r="A37" s="46" t="s">
        <v>17</v>
      </c>
      <c r="B37" s="21"/>
      <c r="C37" s="30"/>
      <c r="D37" s="32"/>
      <c r="E37" s="21"/>
      <c r="F37" s="63"/>
      <c r="G37" s="44"/>
    </row>
    <row r="38" spans="1:8" s="5" customFormat="1" ht="15" customHeight="1">
      <c r="A38" s="26" t="s">
        <v>7</v>
      </c>
      <c r="B38" s="21">
        <v>705</v>
      </c>
      <c r="C38" s="21">
        <v>557</v>
      </c>
      <c r="D38" s="32">
        <v>565.395</v>
      </c>
      <c r="E38" s="21">
        <f t="shared" si="0"/>
        <v>8.394999999999982</v>
      </c>
      <c r="F38" s="49">
        <f t="shared" si="1"/>
        <v>80.19787234042552</v>
      </c>
      <c r="G38" s="20">
        <f t="shared" si="2"/>
        <v>101.50718132854577</v>
      </c>
      <c r="H38" s="4"/>
    </row>
    <row r="39" spans="1:8" s="5" customFormat="1" ht="15" customHeight="1">
      <c r="A39" s="26" t="s">
        <v>39</v>
      </c>
      <c r="B39" s="21">
        <v>0</v>
      </c>
      <c r="C39" s="21">
        <v>0</v>
      </c>
      <c r="D39" s="32">
        <v>0.295</v>
      </c>
      <c r="E39" s="21">
        <f t="shared" si="0"/>
        <v>0.295</v>
      </c>
      <c r="F39" s="49"/>
      <c r="G39" s="20"/>
      <c r="H39" s="4"/>
    </row>
    <row r="40" spans="1:7" s="4" customFormat="1" ht="49.5" customHeight="1">
      <c r="A40" s="26" t="s">
        <v>44</v>
      </c>
      <c r="B40" s="21">
        <v>1200</v>
      </c>
      <c r="C40" s="21">
        <v>515</v>
      </c>
      <c r="D40" s="21">
        <v>31.591</v>
      </c>
      <c r="E40" s="21">
        <f t="shared" si="0"/>
        <v>-483.409</v>
      </c>
      <c r="F40" s="49">
        <f t="shared" si="1"/>
        <v>2.6325833333333333</v>
      </c>
      <c r="G40" s="20">
        <f t="shared" si="2"/>
        <v>6.134174757281554</v>
      </c>
    </row>
    <row r="41" spans="1:7" s="4" customFormat="1" ht="63.75" customHeight="1">
      <c r="A41" s="45" t="s">
        <v>35</v>
      </c>
      <c r="B41" s="21">
        <v>220</v>
      </c>
      <c r="C41" s="21">
        <v>110</v>
      </c>
      <c r="D41" s="21">
        <v>204.251</v>
      </c>
      <c r="E41" s="21">
        <f t="shared" si="0"/>
        <v>94.251</v>
      </c>
      <c r="F41" s="49">
        <f t="shared" si="1"/>
        <v>92.84136363636364</v>
      </c>
      <c r="G41" s="58" t="s">
        <v>47</v>
      </c>
    </row>
    <row r="42" spans="1:7" s="4" customFormat="1" ht="31.5">
      <c r="A42" s="26" t="s">
        <v>18</v>
      </c>
      <c r="B42" s="21">
        <v>4240</v>
      </c>
      <c r="C42" s="21">
        <v>1760</v>
      </c>
      <c r="D42" s="21">
        <v>3062.776</v>
      </c>
      <c r="E42" s="21">
        <f t="shared" si="0"/>
        <v>1302.7759999999998</v>
      </c>
      <c r="F42" s="49">
        <f t="shared" si="1"/>
        <v>72.23528301886792</v>
      </c>
      <c r="G42" s="58" t="s">
        <v>50</v>
      </c>
    </row>
    <row r="43" spans="1:7" s="4" customFormat="1" ht="51" customHeight="1">
      <c r="A43" s="26" t="s">
        <v>37</v>
      </c>
      <c r="B43" s="21">
        <v>3000</v>
      </c>
      <c r="C43" s="21">
        <v>0</v>
      </c>
      <c r="D43" s="21">
        <v>0</v>
      </c>
      <c r="E43" s="21">
        <f t="shared" si="0"/>
        <v>0</v>
      </c>
      <c r="F43" s="49"/>
      <c r="G43" s="20"/>
    </row>
    <row r="44" spans="1:7" s="4" customFormat="1" ht="17.25" customHeight="1">
      <c r="A44" s="26" t="s">
        <v>38</v>
      </c>
      <c r="B44" s="21">
        <v>2100</v>
      </c>
      <c r="C44" s="21">
        <v>0</v>
      </c>
      <c r="D44" s="21">
        <v>0</v>
      </c>
      <c r="E44" s="21">
        <f t="shared" si="0"/>
        <v>0</v>
      </c>
      <c r="F44" s="49"/>
      <c r="G44" s="20"/>
    </row>
    <row r="45" spans="1:7" s="2" customFormat="1" ht="15.75">
      <c r="A45" s="43" t="s">
        <v>19</v>
      </c>
      <c r="B45" s="29">
        <f>SUM(B38:B44)</f>
        <v>11465</v>
      </c>
      <c r="C45" s="29">
        <v>2942</v>
      </c>
      <c r="D45" s="29">
        <f>SUM(D38:D44)</f>
        <v>3864.308</v>
      </c>
      <c r="E45" s="29">
        <f t="shared" si="0"/>
        <v>922.308</v>
      </c>
      <c r="F45" s="50">
        <f t="shared" si="1"/>
        <v>33.70525948539032</v>
      </c>
      <c r="G45" s="44">
        <f t="shared" si="2"/>
        <v>131.349694085656</v>
      </c>
    </row>
    <row r="46" spans="1:7" s="53" customFormat="1" ht="16.5" customHeight="1">
      <c r="A46" s="43" t="s">
        <v>20</v>
      </c>
      <c r="B46" s="29">
        <f>B36+B45</f>
        <v>4006851.145</v>
      </c>
      <c r="C46" s="29">
        <f>C36+C45</f>
        <v>2632870.8009999995</v>
      </c>
      <c r="D46" s="29">
        <f>D36+D45</f>
        <v>2383251.4280000003</v>
      </c>
      <c r="E46" s="29">
        <f t="shared" si="0"/>
        <v>-249619.3729999992</v>
      </c>
      <c r="F46" s="64">
        <f t="shared" si="1"/>
        <v>59.47941018407861</v>
      </c>
      <c r="G46" s="44">
        <f>D46/C46*100</f>
        <v>90.51911803248414</v>
      </c>
    </row>
    <row r="47" spans="1:7" s="57" customFormat="1" ht="31.5" customHeight="1">
      <c r="A47" s="56" t="s">
        <v>24</v>
      </c>
      <c r="B47" s="59">
        <v>3730</v>
      </c>
      <c r="C47" s="59">
        <v>1865</v>
      </c>
      <c r="D47" s="19">
        <v>3514.259</v>
      </c>
      <c r="E47" s="59">
        <f t="shared" si="0"/>
        <v>1649.259</v>
      </c>
      <c r="F47" s="67">
        <f t="shared" si="1"/>
        <v>94.21605898123325</v>
      </c>
      <c r="G47" s="58" t="s">
        <v>47</v>
      </c>
    </row>
    <row r="48" spans="1:7" ht="22.5" customHeight="1">
      <c r="A48" s="52" t="s">
        <v>21</v>
      </c>
      <c r="B48" s="29">
        <f>B46+B47</f>
        <v>4010581.145</v>
      </c>
      <c r="C48" s="29">
        <f>C46+C47</f>
        <v>2634735.8009999995</v>
      </c>
      <c r="D48" s="29">
        <f>D46+D47</f>
        <v>2386765.6870000004</v>
      </c>
      <c r="E48" s="29">
        <f>D48-C48</f>
        <v>-247970.11399999913</v>
      </c>
      <c r="F48" s="66">
        <f t="shared" si="1"/>
        <v>59.51171664923389</v>
      </c>
      <c r="G48" s="54">
        <f>D48/C48*100</f>
        <v>90.58842583359275</v>
      </c>
    </row>
    <row r="50" spans="1:2" ht="12.75">
      <c r="A50" s="6"/>
      <c r="B50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2020-08-17T11:18:19Z</cp:lastPrinted>
  <dcterms:created xsi:type="dcterms:W3CDTF">2004-07-02T06:40:36Z</dcterms:created>
  <dcterms:modified xsi:type="dcterms:W3CDTF">2020-09-21T06:03:16Z</dcterms:modified>
  <cp:category/>
  <cp:version/>
  <cp:contentType/>
  <cp:contentStatus/>
</cp:coreProperties>
</file>