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'Укр'!$A$1:$G$45</definedName>
  </definedNames>
  <calcPr fullCalcOnLoad="1"/>
</workbook>
</file>

<file path=xl/sharedStrings.xml><?xml version="1.0" encoding="utf-8"?>
<sst xmlns="http://schemas.openxmlformats.org/spreadsheetml/2006/main" count="56" uniqueCount="55">
  <si>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</si>
  <si>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</si>
  <si>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</si>
  <si>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</si>
  <si>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</si>
  <si>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</si>
  <si>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</si>
  <si>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</si>
  <si>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</si>
  <si>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</si>
  <si>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</si>
  <si>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</si>
  <si>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</si>
  <si>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</si>
  <si>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</si>
  <si>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</si>
  <si>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</si>
  <si>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</si>
  <si>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</si>
  <si>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</si>
  <si>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</si>
  <si>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</si>
  <si>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</si>
  <si>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</si>
  <si>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</si>
  <si>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</si>
  <si>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</si>
  <si>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</si>
  <si>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</si>
  <si>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</si>
  <si>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</si>
  <si>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</si>
  <si>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</si>
  <si>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</si>
  <si>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</si>
  <si>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</si>
  <si>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</si>
  <si>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</si>
  <si>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</si>
  <si>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</si>
  <si>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</si>
  <si>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</si>
  <si>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</si>
  <si>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Плата за гарантії, надані Верховною Радою Автономної Республіки Крим, міськими та обласними радамм</t>
  </si>
  <si>
    <t>у 1,6 р.б.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</si>
  <si>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</si>
  <si>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</si>
  <si>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липень  з урахуванням змін, 
тис. грн.</t>
  </si>
  <si>
    <t>у 1,9 р.б.</t>
  </si>
  <si>
    <t>Надійшло           з 01 січня            по 12 липня             тис. грн.</t>
  </si>
  <si>
    <t>у 2,9 р.б.</t>
  </si>
  <si>
    <t>у 5,7 р.б.</t>
  </si>
  <si>
    <t>у 1,9 р.б</t>
  </si>
  <si>
    <t>у 2,9 р.б</t>
  </si>
  <si>
    <t>у 1,7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</si>
</sst>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8" t="s">
        <v>46</v>
      </c>
      <c r="B1" s="78"/>
      <c r="C1" s="78"/>
      <c r="D1" s="78"/>
      <c r="E1" s="78"/>
      <c r="F1" s="78"/>
      <c r="G1" s="78"/>
    </row>
    <row r="2" spans="1:7" ht="23.2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47</v>
      </c>
      <c r="D3" s="54" t="s">
        <v>49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.75">
      <c r="A6" s="61" t="s">
        <v>2</v>
      </c>
      <c r="B6" s="33">
        <v>2374800</v>
      </c>
      <c r="C6" s="33">
        <v>1289690</v>
      </c>
      <c r="D6" s="11">
        <v>1217799.625</v>
      </c>
      <c r="E6" s="11">
        <f aca="true" t="shared" si="0" ref="E6:E44">D6-C6</f>
        <v>-71890.375</v>
      </c>
      <c r="F6" s="37">
        <f>D6/B6*100</f>
        <v>51.280092007748024</v>
      </c>
      <c r="G6" s="45">
        <f>D6/C6*100</f>
        <v>94.42576316789307</v>
      </c>
    </row>
    <row r="7" spans="1:7" ht="15.75">
      <c r="A7" s="62" t="s">
        <v>23</v>
      </c>
      <c r="B7" s="11">
        <v>1910</v>
      </c>
      <c r="C7" s="9">
        <v>738</v>
      </c>
      <c r="D7" s="11">
        <v>896.627</v>
      </c>
      <c r="E7" s="11">
        <f t="shared" si="0"/>
        <v>158.62699999999995</v>
      </c>
      <c r="F7" s="37">
        <f>D7/B7*100</f>
        <v>46.94382198952879</v>
      </c>
      <c r="G7" s="45">
        <f>D7/C7*100</f>
        <v>121.4941734417344</v>
      </c>
    </row>
    <row r="8" spans="1:7" ht="15.75">
      <c r="A8" s="23" t="s">
        <v>27</v>
      </c>
      <c r="B8" s="11">
        <v>132700</v>
      </c>
      <c r="C8" s="11">
        <v>75400</v>
      </c>
      <c r="D8" s="11">
        <v>101211.969</v>
      </c>
      <c r="E8" s="11">
        <f t="shared" si="0"/>
        <v>25811.968999999997</v>
      </c>
      <c r="F8" s="37">
        <f aca="true" t="shared" si="1" ref="F8:F45">D8/B8*100</f>
        <v>76.27126525998492</v>
      </c>
      <c r="G8" s="45">
        <f>D8/C8*100</f>
        <v>134.23338063660478</v>
      </c>
    </row>
    <row r="9" spans="1:7" ht="15.75">
      <c r="A9" s="62" t="s">
        <v>20</v>
      </c>
      <c r="B9" s="11">
        <f>B10+B14+B15</f>
        <v>857640.5</v>
      </c>
      <c r="C9" s="11">
        <f>C10+C14+C15</f>
        <v>496754.2</v>
      </c>
      <c r="D9" s="11">
        <f>D10+D14+D15</f>
        <v>462291.907</v>
      </c>
      <c r="E9" s="11">
        <f t="shared" si="0"/>
        <v>-34462.293000000005</v>
      </c>
      <c r="F9" s="37">
        <f t="shared" si="1"/>
        <v>53.90276077214171</v>
      </c>
      <c r="G9" s="45">
        <f aca="true" t="shared" si="2" ref="G9:G30">D9/C9*100</f>
        <v>93.06250596371405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239344.2</v>
      </c>
      <c r="D10" s="64">
        <f>SUM(D11:D13)</f>
        <v>203222.424</v>
      </c>
      <c r="E10" s="11">
        <f t="shared" si="0"/>
        <v>-36121.77600000001</v>
      </c>
      <c r="F10" s="37">
        <f t="shared" si="1"/>
        <v>50.11026345670885</v>
      </c>
      <c r="G10" s="45">
        <f t="shared" si="2"/>
        <v>84.90802116784111</v>
      </c>
    </row>
    <row r="11" spans="1:7" s="42" customFormat="1" ht="17.25" customHeight="1">
      <c r="A11" s="65" t="s">
        <v>21</v>
      </c>
      <c r="B11" s="66">
        <v>52425.5</v>
      </c>
      <c r="C11" s="66">
        <v>34427.2</v>
      </c>
      <c r="D11" s="70">
        <v>26705.337</v>
      </c>
      <c r="E11" s="41">
        <f t="shared" si="0"/>
        <v>-7721.862999999998</v>
      </c>
      <c r="F11" s="67">
        <f t="shared" si="1"/>
        <v>50.93959428140885</v>
      </c>
      <c r="G11" s="68">
        <f t="shared" si="2"/>
        <v>77.57045882325603</v>
      </c>
    </row>
    <row r="12" spans="1:7" s="3" customFormat="1" ht="15" customHeight="1">
      <c r="A12" s="65" t="s">
        <v>4</v>
      </c>
      <c r="B12" s="12">
        <v>349425</v>
      </c>
      <c r="C12" s="12">
        <v>202667</v>
      </c>
      <c r="D12" s="11">
        <v>175717.685</v>
      </c>
      <c r="E12" s="11">
        <f t="shared" si="0"/>
        <v>-26949.315000000002</v>
      </c>
      <c r="F12" s="37">
        <f>D12/B12*100</f>
        <v>50.28766831222723</v>
      </c>
      <c r="G12" s="45">
        <f t="shared" si="2"/>
        <v>86.7026624956209</v>
      </c>
    </row>
    <row r="13" spans="1:7" s="3" customFormat="1" ht="17.25" customHeight="1">
      <c r="A13" s="65" t="s">
        <v>5</v>
      </c>
      <c r="B13" s="12">
        <v>3700</v>
      </c>
      <c r="C13" s="12">
        <v>2250</v>
      </c>
      <c r="D13" s="11">
        <v>799.402</v>
      </c>
      <c r="E13" s="11">
        <f t="shared" si="0"/>
        <v>-1450.598</v>
      </c>
      <c r="F13" s="37">
        <f t="shared" si="1"/>
        <v>21.60545945945946</v>
      </c>
      <c r="G13" s="45">
        <f t="shared" si="2"/>
        <v>35.52897777777778</v>
      </c>
    </row>
    <row r="14" spans="1:7" s="3" customFormat="1" ht="15.75" customHeight="1">
      <c r="A14" s="69" t="s">
        <v>6</v>
      </c>
      <c r="B14" s="12">
        <v>1950</v>
      </c>
      <c r="C14" s="12">
        <v>915</v>
      </c>
      <c r="D14" s="12">
        <v>1467.967</v>
      </c>
      <c r="E14" s="11">
        <f t="shared" si="0"/>
        <v>552.9670000000001</v>
      </c>
      <c r="F14" s="37">
        <f t="shared" si="1"/>
        <v>75.28035897435898</v>
      </c>
      <c r="G14" s="45" t="s">
        <v>44</v>
      </c>
    </row>
    <row r="15" spans="1:9" s="3" customFormat="1" ht="14.25" customHeight="1">
      <c r="A15" s="69" t="s">
        <v>35</v>
      </c>
      <c r="B15" s="12">
        <v>450140</v>
      </c>
      <c r="C15" s="12">
        <v>256495</v>
      </c>
      <c r="D15" s="12">
        <v>257601.516</v>
      </c>
      <c r="E15" s="11">
        <f t="shared" si="0"/>
        <v>1106.5160000000033</v>
      </c>
      <c r="F15" s="37">
        <f t="shared" si="1"/>
        <v>57.226977384813615</v>
      </c>
      <c r="G15" s="45">
        <f t="shared" si="2"/>
        <v>100.43139866274196</v>
      </c>
      <c r="I15" s="73"/>
    </row>
    <row r="16" spans="1:7" ht="17.25" customHeight="1">
      <c r="A16" s="23" t="s">
        <v>8</v>
      </c>
      <c r="B16" s="11">
        <v>450</v>
      </c>
      <c r="C16" s="11">
        <v>233</v>
      </c>
      <c r="D16" s="33">
        <v>1320.885</v>
      </c>
      <c r="E16" s="11">
        <f t="shared" si="0"/>
        <v>1087.885</v>
      </c>
      <c r="F16" s="45" t="s">
        <v>50</v>
      </c>
      <c r="G16" s="45" t="s">
        <v>51</v>
      </c>
    </row>
    <row r="17" spans="1:7" ht="16.5" customHeight="1">
      <c r="A17" s="23" t="s">
        <v>26</v>
      </c>
      <c r="B17" s="11">
        <v>21100</v>
      </c>
      <c r="C17" s="11">
        <v>11609.4</v>
      </c>
      <c r="D17" s="11">
        <v>10041.489</v>
      </c>
      <c r="E17" s="11">
        <f t="shared" si="0"/>
        <v>-1567.911</v>
      </c>
      <c r="F17" s="37">
        <f t="shared" si="1"/>
        <v>47.58999526066351</v>
      </c>
      <c r="G17" s="45">
        <f t="shared" si="2"/>
        <v>86.49446999844953</v>
      </c>
    </row>
    <row r="18" spans="1:7" ht="31.5" customHeight="1">
      <c r="A18" s="23" t="s">
        <v>37</v>
      </c>
      <c r="B18" s="11">
        <v>10500</v>
      </c>
      <c r="C18" s="11">
        <v>6125</v>
      </c>
      <c r="D18" s="11">
        <v>6907.851</v>
      </c>
      <c r="E18" s="11">
        <f t="shared" si="0"/>
        <v>782.8509999999997</v>
      </c>
      <c r="F18" s="37">
        <f t="shared" si="1"/>
        <v>65.78905714285715</v>
      </c>
      <c r="G18" s="45">
        <f t="shared" si="2"/>
        <v>112.78124081632652</v>
      </c>
    </row>
    <row r="19" spans="1:7" ht="15.75" customHeight="1">
      <c r="A19" s="13" t="s">
        <v>9</v>
      </c>
      <c r="B19" s="11">
        <v>499.988</v>
      </c>
      <c r="C19" s="11">
        <v>260.088</v>
      </c>
      <c r="D19" s="11">
        <v>252.76</v>
      </c>
      <c r="E19" s="11">
        <f t="shared" si="0"/>
        <v>-7.328000000000031</v>
      </c>
      <c r="F19" s="37">
        <f t="shared" si="1"/>
        <v>50.553213277118644</v>
      </c>
      <c r="G19" s="10">
        <f t="shared" si="2"/>
        <v>97.1824920796038</v>
      </c>
    </row>
    <row r="20" spans="1:7" ht="14.25" customHeight="1">
      <c r="A20" s="14" t="s">
        <v>10</v>
      </c>
      <c r="B20" s="11">
        <v>8303</v>
      </c>
      <c r="C20" s="33">
        <v>4655</v>
      </c>
      <c r="D20" s="33">
        <v>8795.388</v>
      </c>
      <c r="E20" s="11">
        <f t="shared" si="0"/>
        <v>4140.388000000001</v>
      </c>
      <c r="F20" s="37">
        <f t="shared" si="1"/>
        <v>105.93024208117549</v>
      </c>
      <c r="G20" s="45" t="s">
        <v>48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1885464.6879999998</v>
      </c>
      <c r="D21" s="16">
        <f>D6+D7+D8+D9+D16+D17+D18+D19+D20</f>
        <v>1809518.5010000002</v>
      </c>
      <c r="E21" s="16">
        <f t="shared" si="0"/>
        <v>-75946.18699999969</v>
      </c>
      <c r="F21" s="38">
        <f t="shared" si="1"/>
        <v>53.097703833800594</v>
      </c>
      <c r="G21" s="28">
        <f t="shared" si="2"/>
        <v>95.97201753587021</v>
      </c>
    </row>
    <row r="22" spans="1:7" ht="15" customHeight="1">
      <c r="A22" s="14" t="s">
        <v>12</v>
      </c>
      <c r="B22" s="11">
        <f>SUM(B23:B30)</f>
        <v>851681.296</v>
      </c>
      <c r="C22" s="11">
        <f>SUM(C23:C30)</f>
        <v>517148.57700000005</v>
      </c>
      <c r="D22" s="11">
        <f>SUM(D23:D30)</f>
        <v>503336.805</v>
      </c>
      <c r="E22" s="11">
        <f t="shared" si="0"/>
        <v>-13811.772000000055</v>
      </c>
      <c r="F22" s="37">
        <f t="shared" si="1"/>
        <v>59.09919677277966</v>
      </c>
      <c r="G22" s="10">
        <f t="shared" si="2"/>
        <v>97.32924489899543</v>
      </c>
    </row>
    <row r="23" spans="1:7" ht="49.5" customHeight="1">
      <c r="A23" s="20" t="s">
        <v>45</v>
      </c>
      <c r="B23" s="11">
        <v>25000</v>
      </c>
      <c r="C23" s="11">
        <v>10250</v>
      </c>
      <c r="D23" s="11">
        <v>10250</v>
      </c>
      <c r="E23" s="11"/>
      <c r="F23" s="37">
        <f t="shared" si="1"/>
        <v>41</v>
      </c>
      <c r="G23" s="39">
        <f t="shared" si="2"/>
        <v>100</v>
      </c>
    </row>
    <row r="24" spans="1:7" ht="31.5" customHeight="1">
      <c r="A24" s="20" t="s">
        <v>13</v>
      </c>
      <c r="B24" s="12">
        <v>778515.7</v>
      </c>
      <c r="C24" s="12">
        <v>477342.2</v>
      </c>
      <c r="D24" s="12">
        <v>463865.15</v>
      </c>
      <c r="E24" s="11">
        <f t="shared" si="0"/>
        <v>-13477.049999999988</v>
      </c>
      <c r="F24" s="37">
        <f t="shared" si="1"/>
        <v>59.583274942303674</v>
      </c>
      <c r="G24" s="39">
        <f t="shared" si="2"/>
        <v>97.1766481153353</v>
      </c>
    </row>
    <row r="25" spans="1:7" ht="47.25" customHeight="1">
      <c r="A25" s="20" t="s">
        <v>42</v>
      </c>
      <c r="B25" s="12">
        <v>3187.157</v>
      </c>
      <c r="C25" s="12">
        <v>2240</v>
      </c>
      <c r="D25" s="12">
        <v>2240</v>
      </c>
      <c r="E25" s="11"/>
      <c r="F25" s="37">
        <f t="shared" si="1"/>
        <v>70.28207270617669</v>
      </c>
      <c r="G25" s="39">
        <f t="shared" si="2"/>
        <v>100</v>
      </c>
    </row>
    <row r="26" spans="1:7" ht="38.25" customHeight="1">
      <c r="A26" s="25" t="s">
        <v>30</v>
      </c>
      <c r="B26" s="34">
        <v>10365.566</v>
      </c>
      <c r="C26" s="34">
        <v>3934.948</v>
      </c>
      <c r="D26" s="36">
        <v>3934.948</v>
      </c>
      <c r="E26" s="11"/>
      <c r="F26" s="37">
        <f t="shared" si="1"/>
        <v>37.96172828381971</v>
      </c>
      <c r="G26" s="39">
        <f t="shared" si="2"/>
        <v>100</v>
      </c>
    </row>
    <row r="27" spans="1:7" ht="49.5" customHeight="1">
      <c r="A27" s="25" t="s">
        <v>29</v>
      </c>
      <c r="B27" s="34">
        <v>5429.191</v>
      </c>
      <c r="C27" s="34">
        <v>2639.134</v>
      </c>
      <c r="D27" s="36">
        <v>2639.134</v>
      </c>
      <c r="E27" s="11"/>
      <c r="F27" s="37">
        <f t="shared" si="1"/>
        <v>48.610078370792266</v>
      </c>
      <c r="G27" s="10">
        <f t="shared" si="2"/>
        <v>100</v>
      </c>
    </row>
    <row r="28" spans="1:7" ht="72.75" customHeight="1">
      <c r="A28" s="72" t="s">
        <v>41</v>
      </c>
      <c r="B28" s="34">
        <v>3690.882</v>
      </c>
      <c r="C28" s="34">
        <v>2858.103</v>
      </c>
      <c r="D28" s="36">
        <v>2858.103</v>
      </c>
      <c r="E28" s="11"/>
      <c r="F28" s="37">
        <f t="shared" si="1"/>
        <v>77.43685655623777</v>
      </c>
      <c r="G28" s="10">
        <f t="shared" si="2"/>
        <v>100</v>
      </c>
    </row>
    <row r="29" spans="1:7" s="2" customFormat="1" ht="19.5" customHeight="1">
      <c r="A29" s="26" t="s">
        <v>28</v>
      </c>
      <c r="B29" s="35">
        <v>10054.4</v>
      </c>
      <c r="C29" s="35">
        <v>5876.525</v>
      </c>
      <c r="D29" s="36">
        <v>5663.403</v>
      </c>
      <c r="E29" s="11">
        <f t="shared" si="0"/>
        <v>-213.1219999999994</v>
      </c>
      <c r="F29" s="37">
        <f>D29/B29*100</f>
        <v>56.327607813494595</v>
      </c>
      <c r="G29" s="10">
        <f t="shared" si="2"/>
        <v>96.37333287955042</v>
      </c>
    </row>
    <row r="30" spans="1:7" s="2" customFormat="1" ht="58.5" customHeight="1">
      <c r="A30" s="31" t="s">
        <v>33</v>
      </c>
      <c r="B30" s="35">
        <v>15438.4</v>
      </c>
      <c r="C30" s="35">
        <v>12007.667</v>
      </c>
      <c r="D30" s="36">
        <v>11886.067</v>
      </c>
      <c r="E30" s="11">
        <f t="shared" si="0"/>
        <v>-121.60000000000036</v>
      </c>
      <c r="F30" s="37">
        <f>D30/B30*100</f>
        <v>76.99027748989532</v>
      </c>
      <c r="G30" s="10">
        <f t="shared" si="2"/>
        <v>98.98731368882898</v>
      </c>
    </row>
    <row r="31" spans="1:7" ht="15" customHeight="1">
      <c r="A31" s="24" t="s">
        <v>14</v>
      </c>
      <c r="B31" s="16">
        <f>B21+B22</f>
        <v>4259584.784</v>
      </c>
      <c r="C31" s="16">
        <f>C21+C22</f>
        <v>2402613.2649999997</v>
      </c>
      <c r="D31" s="18">
        <f>D21+D22</f>
        <v>2312855.3060000003</v>
      </c>
      <c r="E31" s="16">
        <f t="shared" si="0"/>
        <v>-89757.95899999933</v>
      </c>
      <c r="F31" s="38">
        <f>D31/B31*100</f>
        <v>54.29767039002552</v>
      </c>
      <c r="G31" s="22">
        <f>D31/C31*100</f>
        <v>96.26415285774262</v>
      </c>
    </row>
    <row r="32" spans="1:7" ht="14.25" customHeight="1">
      <c r="A32" s="24" t="s">
        <v>15</v>
      </c>
      <c r="B32" s="11"/>
      <c r="C32" s="17"/>
      <c r="D32" s="19"/>
      <c r="E32" s="11"/>
      <c r="F32" s="37"/>
      <c r="G32" s="22"/>
    </row>
    <row r="33" spans="1:8" s="5" customFormat="1" ht="14.25" customHeight="1">
      <c r="A33" s="13" t="s">
        <v>7</v>
      </c>
      <c r="B33" s="41">
        <v>704</v>
      </c>
      <c r="C33" s="41">
        <v>472.2</v>
      </c>
      <c r="D33" s="43">
        <v>626.081</v>
      </c>
      <c r="E33" s="41">
        <f t="shared" si="0"/>
        <v>153.88100000000003</v>
      </c>
      <c r="F33" s="44">
        <f t="shared" si="1"/>
        <v>88.93196022727274</v>
      </c>
      <c r="G33" s="10">
        <f>D33/C33*100</f>
        <v>132.5880982634477</v>
      </c>
      <c r="H33" s="4"/>
    </row>
    <row r="34" spans="1:8" s="5" customFormat="1" ht="14.25" customHeight="1">
      <c r="A34" s="13" t="s">
        <v>39</v>
      </c>
      <c r="B34" s="41"/>
      <c r="C34" s="41"/>
      <c r="D34" s="43">
        <v>-0.295</v>
      </c>
      <c r="E34" s="41">
        <f t="shared" si="0"/>
        <v>-0.295</v>
      </c>
      <c r="F34" s="44"/>
      <c r="G34" s="10"/>
      <c r="H34" s="4"/>
    </row>
    <row r="35" spans="1:8" s="5" customFormat="1" ht="36.75" customHeight="1">
      <c r="A35" s="13" t="s">
        <v>43</v>
      </c>
      <c r="B35" s="41">
        <v>0.012</v>
      </c>
      <c r="C35" s="41"/>
      <c r="D35" s="43"/>
      <c r="E35" s="41"/>
      <c r="F35" s="44"/>
      <c r="G35" s="10"/>
      <c r="H35" s="4"/>
    </row>
    <row r="36" spans="1:7" s="4" customFormat="1" ht="68.25" customHeight="1">
      <c r="A36" s="23" t="s">
        <v>31</v>
      </c>
      <c r="B36" s="11">
        <v>200</v>
      </c>
      <c r="C36" s="11">
        <v>100</v>
      </c>
      <c r="D36" s="11">
        <v>174.616</v>
      </c>
      <c r="E36" s="11">
        <f t="shared" si="0"/>
        <v>74.61600000000001</v>
      </c>
      <c r="F36" s="27">
        <f t="shared" si="1"/>
        <v>87.308</v>
      </c>
      <c r="G36" s="10">
        <f>D36/C36*100</f>
        <v>174.616</v>
      </c>
    </row>
    <row r="37" spans="1:7" s="4" customFormat="1" ht="38.25" customHeight="1">
      <c r="A37" s="13" t="s">
        <v>16</v>
      </c>
      <c r="B37" s="11"/>
      <c r="C37" s="11"/>
      <c r="D37" s="11">
        <v>363.491</v>
      </c>
      <c r="E37" s="11">
        <f t="shared" si="0"/>
        <v>363.491</v>
      </c>
      <c r="F37" s="27"/>
      <c r="G37" s="10"/>
    </row>
    <row r="38" spans="1:7" s="4" customFormat="1" ht="47.25" customHeight="1">
      <c r="A38" s="13" t="s">
        <v>40</v>
      </c>
      <c r="B38" s="11"/>
      <c r="C38" s="11"/>
      <c r="D38" s="11">
        <v>0.414</v>
      </c>
      <c r="E38" s="11">
        <f t="shared" si="0"/>
        <v>0.414</v>
      </c>
      <c r="F38" s="27"/>
      <c r="G38" s="10"/>
    </row>
    <row r="39" spans="1:7" s="4" customFormat="1" ht="24" customHeight="1">
      <c r="A39" s="13" t="s">
        <v>38</v>
      </c>
      <c r="B39" s="11"/>
      <c r="C39" s="11"/>
      <c r="D39" s="11">
        <v>518.053</v>
      </c>
      <c r="E39" s="11">
        <f t="shared" si="0"/>
        <v>518.053</v>
      </c>
      <c r="F39" s="27"/>
      <c r="G39" s="10"/>
    </row>
    <row r="40" spans="1:7" s="4" customFormat="1" ht="51" customHeight="1">
      <c r="A40" s="13" t="s">
        <v>36</v>
      </c>
      <c r="B40" s="11">
        <v>82.424</v>
      </c>
      <c r="C40" s="11">
        <v>82.424</v>
      </c>
      <c r="D40" s="11">
        <v>82.424</v>
      </c>
      <c r="E40" s="11"/>
      <c r="F40" s="27">
        <f t="shared" si="1"/>
        <v>100</v>
      </c>
      <c r="G40" s="10">
        <f>D40/C40*100</f>
        <v>100</v>
      </c>
    </row>
    <row r="41" spans="1:7" s="4" customFormat="1" ht="21" customHeight="1">
      <c r="A41" s="13" t="s">
        <v>10</v>
      </c>
      <c r="B41" s="11"/>
      <c r="C41" s="11"/>
      <c r="D41" s="11">
        <v>132.2</v>
      </c>
      <c r="E41" s="11">
        <f t="shared" si="0"/>
        <v>132.2</v>
      </c>
      <c r="F41" s="27"/>
      <c r="G41" s="10"/>
    </row>
    <row r="42" spans="1:7" s="2" customFormat="1" ht="19.5" customHeight="1">
      <c r="A42" s="21" t="s">
        <v>17</v>
      </c>
      <c r="B42" s="16">
        <f>SUM(B33:B40)</f>
        <v>986.4359999999999</v>
      </c>
      <c r="C42" s="16">
        <f>SUM(C33:C40)</f>
        <v>654.624</v>
      </c>
      <c r="D42" s="16">
        <f>SUM(D33:D41)</f>
        <v>1896.9840000000002</v>
      </c>
      <c r="E42" s="16">
        <f>D42-C42</f>
        <v>1242.3600000000001</v>
      </c>
      <c r="F42" s="22" t="s">
        <v>52</v>
      </c>
      <c r="G42" s="22" t="s">
        <v>53</v>
      </c>
    </row>
    <row r="43" spans="1:7" s="30" customFormat="1" ht="20.25" customHeight="1">
      <c r="A43" s="21" t="s">
        <v>18</v>
      </c>
      <c r="B43" s="16">
        <f>B31+B42</f>
        <v>4260571.22</v>
      </c>
      <c r="C43" s="16">
        <f>C31+C42</f>
        <v>2403267.8889999995</v>
      </c>
      <c r="D43" s="16">
        <f>D31+D42</f>
        <v>2314752.2900000005</v>
      </c>
      <c r="E43" s="16">
        <f t="shared" si="0"/>
        <v>-88515.598999999</v>
      </c>
      <c r="F43" s="38">
        <f t="shared" si="1"/>
        <v>54.32962320014922</v>
      </c>
      <c r="G43" s="22">
        <f>D43/C43*100</f>
        <v>96.31686507338013</v>
      </c>
    </row>
    <row r="44" spans="1:7" s="32" customFormat="1" ht="34.5" customHeight="1">
      <c r="A44" s="71" t="s">
        <v>22</v>
      </c>
      <c r="B44" s="74">
        <v>4000</v>
      </c>
      <c r="C44" s="74">
        <v>2000</v>
      </c>
      <c r="D44" s="75">
        <f>2574.18475+307.7708+605.92071</f>
        <v>3487.8762599999995</v>
      </c>
      <c r="E44" s="76">
        <f t="shared" si="0"/>
        <v>1487.8762599999995</v>
      </c>
      <c r="F44" s="77">
        <f t="shared" si="1"/>
        <v>87.1969065</v>
      </c>
      <c r="G44" s="45" t="s">
        <v>54</v>
      </c>
    </row>
    <row r="45" spans="1:7" ht="23.25" customHeight="1">
      <c r="A45" s="29" t="s">
        <v>19</v>
      </c>
      <c r="B45" s="16">
        <f>B43+B44</f>
        <v>4264571.22</v>
      </c>
      <c r="C45" s="16">
        <f>C43+C44</f>
        <v>2405267.8889999995</v>
      </c>
      <c r="D45" s="16">
        <f>D43+D44</f>
        <v>2318240.1662600003</v>
      </c>
      <c r="E45" s="16">
        <f>D45-C45</f>
        <v>-87027.72273999918</v>
      </c>
      <c r="F45" s="40">
        <f t="shared" si="1"/>
        <v>54.360451418607106</v>
      </c>
      <c r="G45" s="22">
        <f>D45/C45*100</f>
        <v>96.38178669669176</v>
      </c>
    </row>
    <row r="47" spans="1:2" ht="12.75">
      <c r="A47" s="6"/>
      <c r="B4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2021-07-06T05:50:07Z</cp:lastPrinted>
  <dcterms:created xsi:type="dcterms:W3CDTF">2004-07-02T06:40:36Z</dcterms:created>
  <dcterms:modified xsi:type="dcterms:W3CDTF">2021-07-16T10:58:51Z</dcterms:modified>
  <cp:category/>
  <cp:version/>
  <cp:contentType/>
  <cp:contentStatus/>
</cp:coreProperties>
</file>