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<sst xmlns="http://schemas.openxmlformats.org/spreadsheetml/2006/main" count="68" uniqueCount="59">
  <si>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</si>
  <si>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</si>
  <si>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</si>
  <si>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</si>
  <si>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</si>
  <si>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</si>
  <si>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</si>
  <si>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</si>
  <si>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</si>
  <si>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</si>
  <si>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</si>
  <si>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</si>
  <si>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</si>
  <si>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</si>
  <si>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</si>
  <si>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</si>
  <si>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</si>
  <si>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</si>
  <si>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</si>
  <si>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</si>
  <si>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</si>
  <si>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</si>
  <si>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</si>
  <si>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</si>
  <si>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</si>
  <si>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</si>
  <si>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</si>
  <si>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</si>
  <si>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</si>
  <si>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</si>
  <si>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</si>
  <si>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</si>
  <si>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</si>
  <si>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</si>
  <si>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</si>
  <si>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</si>
  <si>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</si>
  <si>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</si>
  <si>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</si>
  <si>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Інші дотації з місцевого бюджету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</si>
  <si>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</si>
  <si>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</si>
  <si>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Разом доходів спеціального фонду</t>
  </si>
  <si>
    <t>в 5,9 р.б.</t>
  </si>
  <si>
    <t>в 2,3р.б.</t>
  </si>
  <si>
    <t>в 2,3 р.б.</t>
  </si>
  <si>
    <t>в 4,9 р.б.</t>
  </si>
  <si>
    <t>в 2,6 р,б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</si>
  <si>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</t>
    </r>
    <r>
      <rPr>
        <u val="single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- 14 частини другої статті 7 або учасниками бойових дій відповідно до пунктів 19 - 2</t>
    </r>
    <r>
      <rPr>
        <u val="single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</si>
  <si>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Відхилення (+/- )                   тис.грн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</si>
  <si>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9"/>
        <color indexed="18"/>
        <rFont val="Times New Roman"/>
        <family val="1"/>
      </rPr>
      <t>пунктами 2 - 5</t>
    </r>
    <r>
      <rPr>
        <sz val="9"/>
        <color indexed="63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9"/>
        <color indexed="18"/>
        <rFont val="Times New Roman"/>
        <family val="1"/>
      </rPr>
      <t>пунктами 11 - 14</t>
    </r>
    <r>
      <rPr>
        <sz val="9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</si>
  <si>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План на        січень - грудень                        з урахуванням змін, 
тис. грн.</t>
  </si>
  <si>
    <t>в 1,9 р.б.</t>
  </si>
  <si>
    <t>в 3,1 р.б.</t>
  </si>
  <si>
    <t>в 1,3 р.б.</t>
  </si>
  <si>
    <t>в 1,4 р.б.</t>
  </si>
  <si>
    <t>в 1,4р.б.</t>
  </si>
  <si>
    <t>в 3,5 р.б.</t>
  </si>
  <si>
    <t>Надійшло                     з 01 січня                     по 31 грудня,        тис. грн.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</si>
</sst>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  <numFmt numFmtId="191" formatCode="[$-FC19]d\ mmmm\ yyyy\ &quot;г.&quot;"/>
  </numFmts>
  <fonts count="64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63"/>
      <name val="Times New Roman"/>
      <family val="1"/>
    </font>
    <font>
      <u val="single"/>
      <sz val="9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333333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7" fillId="0" borderId="0" xfId="0" applyNumberFormat="1" applyFont="1" applyFill="1" applyBorder="1" applyAlignment="1">
      <alignment/>
    </xf>
    <xf numFmtId="182" fontId="57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183" fontId="58" fillId="0" borderId="10" xfId="0" applyNumberFormat="1" applyFont="1" applyFill="1" applyBorder="1" applyAlignment="1">
      <alignment horizontal="center" vertical="top" wrapText="1"/>
    </xf>
    <xf numFmtId="182" fontId="58" fillId="33" borderId="10" xfId="0" applyNumberFormat="1" applyFont="1" applyFill="1" applyBorder="1" applyAlignment="1">
      <alignment horizontal="center" vertical="top" wrapText="1"/>
    </xf>
    <xf numFmtId="184" fontId="58" fillId="33" borderId="10" xfId="0" applyNumberFormat="1" applyFont="1" applyFill="1" applyBorder="1" applyAlignment="1">
      <alignment horizontal="center" vertical="top" wrapText="1"/>
    </xf>
    <xf numFmtId="183" fontId="58" fillId="0" borderId="10" xfId="0" applyNumberFormat="1" applyFont="1" applyBorder="1" applyAlignment="1">
      <alignment horizontal="center" vertical="top" wrapText="1"/>
    </xf>
    <xf numFmtId="182" fontId="58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183" fontId="59" fillId="0" borderId="10" xfId="0" applyNumberFormat="1" applyFont="1" applyFill="1" applyBorder="1" applyAlignment="1">
      <alignment horizontal="left" vertical="center" wrapText="1"/>
    </xf>
    <xf numFmtId="183" fontId="58" fillId="0" borderId="10" xfId="0" applyNumberFormat="1" applyFont="1" applyFill="1" applyBorder="1" applyAlignment="1">
      <alignment horizontal="center" vertical="center" wrapText="1"/>
    </xf>
    <xf numFmtId="183" fontId="5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9" fontId="13" fillId="0" borderId="10" xfId="57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183" fontId="61" fillId="0" borderId="10" xfId="0" applyNumberFormat="1" applyFont="1" applyFill="1" applyBorder="1" applyAlignment="1">
      <alignment horizontal="right" vertical="center"/>
    </xf>
    <xf numFmtId="183" fontId="61" fillId="0" borderId="10" xfId="0" applyNumberFormat="1" applyFont="1" applyFill="1" applyBorder="1" applyAlignment="1">
      <alignment horizontal="right"/>
    </xf>
    <xf numFmtId="183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 horizontal="right"/>
    </xf>
    <xf numFmtId="183" fontId="62" fillId="0" borderId="10" xfId="0" applyNumberFormat="1" applyFont="1" applyFill="1" applyBorder="1" applyAlignment="1">
      <alignment/>
    </xf>
    <xf numFmtId="183" fontId="62" fillId="0" borderId="10" xfId="0" applyNumberFormat="1" applyFont="1" applyFill="1" applyBorder="1" applyAlignment="1">
      <alignment horizontal="right"/>
    </xf>
    <xf numFmtId="183" fontId="63" fillId="0" borderId="10" xfId="0" applyNumberFormat="1" applyFont="1" applyFill="1" applyBorder="1" applyAlignment="1">
      <alignment/>
    </xf>
    <xf numFmtId="182" fontId="63" fillId="0" borderId="10" xfId="0" applyNumberFormat="1" applyFont="1" applyFill="1" applyBorder="1" applyAlignment="1">
      <alignment/>
    </xf>
    <xf numFmtId="182" fontId="63" fillId="0" borderId="10" xfId="0" applyNumberFormat="1" applyFont="1" applyFill="1" applyBorder="1" applyAlignment="1">
      <alignment horizontal="right"/>
    </xf>
    <xf numFmtId="183" fontId="61" fillId="0" borderId="10" xfId="0" applyNumberFormat="1" applyFont="1" applyFill="1" applyBorder="1" applyAlignment="1">
      <alignment vertical="center"/>
    </xf>
    <xf numFmtId="183" fontId="61" fillId="0" borderId="10" xfId="0" applyNumberFormat="1" applyFont="1" applyFill="1" applyBorder="1" applyAlignment="1">
      <alignment horizontal="center" vertical="center"/>
    </xf>
    <xf numFmtId="182" fontId="61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horizontal="right" vertical="center"/>
    </xf>
    <xf numFmtId="183" fontId="63" fillId="0" borderId="10" xfId="0" applyNumberFormat="1" applyFont="1" applyFill="1" applyBorder="1" applyAlignment="1">
      <alignment horizontal="right"/>
    </xf>
    <xf numFmtId="183" fontId="63" fillId="0" borderId="10" xfId="0" applyNumberFormat="1" applyFont="1" applyFill="1" applyBorder="1" applyAlignment="1">
      <alignment vertical="center"/>
    </xf>
    <xf numFmtId="182" fontId="63" fillId="0" borderId="10" xfId="0" applyNumberFormat="1" applyFont="1" applyFill="1" applyBorder="1" applyAlignment="1">
      <alignment vertical="center"/>
    </xf>
    <xf numFmtId="182" fontId="63" fillId="0" borderId="10" xfId="0" applyNumberFormat="1" applyFont="1" applyFill="1" applyBorder="1" applyAlignment="1">
      <alignment horizontal="right" vertical="center"/>
    </xf>
    <xf numFmtId="183" fontId="63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4.375" style="1" customWidth="1"/>
    <col min="3" max="3" width="15.25390625" style="0" customWidth="1"/>
    <col min="4" max="4" width="15.375" style="6" customWidth="1"/>
    <col min="5" max="5" width="14.625" style="6" customWidth="1"/>
    <col min="6" max="6" width="10.25390625" style="0" customWidth="1"/>
    <col min="7" max="7" width="11.125" style="0" customWidth="1"/>
  </cols>
  <sheetData>
    <row r="1" spans="1:7" ht="32.25" customHeight="1">
      <c r="A1" s="69" t="s">
        <v>32</v>
      </c>
      <c r="B1" s="69"/>
      <c r="C1" s="69"/>
      <c r="D1" s="69"/>
      <c r="E1" s="69"/>
      <c r="F1" s="69"/>
      <c r="G1" s="69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85.5" customHeight="1">
      <c r="A3" s="21" t="s">
        <v>0</v>
      </c>
      <c r="B3" s="22" t="s">
        <v>21</v>
      </c>
      <c r="C3" s="23" t="s">
        <v>51</v>
      </c>
      <c r="D3" s="24" t="s">
        <v>58</v>
      </c>
      <c r="E3" s="24" t="s">
        <v>49</v>
      </c>
      <c r="F3" s="22" t="s">
        <v>17</v>
      </c>
      <c r="G3" s="22" t="s">
        <v>18</v>
      </c>
    </row>
    <row r="4" spans="1:7" ht="49.5" customHeight="1" hidden="1">
      <c r="A4" s="21"/>
      <c r="B4" s="25"/>
      <c r="C4" s="26"/>
      <c r="D4" s="27"/>
      <c r="E4" s="27"/>
      <c r="F4" s="28"/>
      <c r="G4" s="28"/>
    </row>
    <row r="5" spans="1:7" s="1" customFormat="1" ht="16.5" customHeight="1">
      <c r="A5" s="29" t="s">
        <v>1</v>
      </c>
      <c r="B5" s="30"/>
      <c r="C5" s="31"/>
      <c r="D5" s="32"/>
      <c r="E5" s="32"/>
      <c r="F5" s="32"/>
      <c r="G5" s="31"/>
    </row>
    <row r="6" spans="1:7" ht="15.75">
      <c r="A6" s="33" t="s">
        <v>2</v>
      </c>
      <c r="B6" s="50">
        <v>4299285</v>
      </c>
      <c r="C6" s="50">
        <v>4299285</v>
      </c>
      <c r="D6" s="51">
        <v>3673799.702</v>
      </c>
      <c r="E6" s="52">
        <f>D6-C6</f>
        <v>-625485.298</v>
      </c>
      <c r="F6" s="53">
        <f>D6/B6*100</f>
        <v>85.45141115324991</v>
      </c>
      <c r="G6" s="54">
        <f>D6/C6*100</f>
        <v>85.45141115324991</v>
      </c>
    </row>
    <row r="7" spans="1:7" ht="15.75">
      <c r="A7" s="33" t="s">
        <v>29</v>
      </c>
      <c r="B7" s="50">
        <v>1000</v>
      </c>
      <c r="C7" s="50">
        <v>1000</v>
      </c>
      <c r="D7" s="51">
        <v>2258.864</v>
      </c>
      <c r="E7" s="52">
        <f aca="true" t="shared" si="0" ref="E7:E21">D7-C7</f>
        <v>1258.864</v>
      </c>
      <c r="F7" s="54" t="s">
        <v>44</v>
      </c>
      <c r="G7" s="54" t="s">
        <v>45</v>
      </c>
    </row>
    <row r="8" spans="1:7" ht="15.75">
      <c r="A8" s="34" t="s">
        <v>20</v>
      </c>
      <c r="B8" s="50">
        <v>300250</v>
      </c>
      <c r="C8" s="50">
        <v>300250</v>
      </c>
      <c r="D8" s="51">
        <v>318042.361</v>
      </c>
      <c r="E8" s="52">
        <f t="shared" si="0"/>
        <v>17792.360999999975</v>
      </c>
      <c r="F8" s="53">
        <f>D8/B8*100</f>
        <v>105.92584879267277</v>
      </c>
      <c r="G8" s="54">
        <f aca="true" t="shared" si="1" ref="G8:G17">D8/C8*100</f>
        <v>105.92584879267277</v>
      </c>
    </row>
    <row r="9" spans="1:7" s="14" customFormat="1" ht="15.75">
      <c r="A9" s="35" t="s">
        <v>15</v>
      </c>
      <c r="B9" s="52">
        <f>B10+B14+B15</f>
        <v>931934</v>
      </c>
      <c r="C9" s="52">
        <f>C10+C14+C15</f>
        <v>931934</v>
      </c>
      <c r="D9" s="52">
        <f>D10+D14+D15</f>
        <v>818328.1529999999</v>
      </c>
      <c r="E9" s="52">
        <f t="shared" si="0"/>
        <v>-113605.84700000007</v>
      </c>
      <c r="F9" s="53">
        <f>D9/B9*100</f>
        <v>87.80966817392647</v>
      </c>
      <c r="G9" s="54">
        <f t="shared" si="1"/>
        <v>87.80966817392647</v>
      </c>
    </row>
    <row r="10" spans="1:7" s="3" customFormat="1" ht="18" customHeight="1">
      <c r="A10" s="36" t="s">
        <v>3</v>
      </c>
      <c r="B10" s="55">
        <f>SUM(B11:B13)</f>
        <v>401694</v>
      </c>
      <c r="C10" s="56">
        <f>SUM(C11:C13)</f>
        <v>401694</v>
      </c>
      <c r="D10" s="56">
        <f>SUM(D11:D13)</f>
        <v>278268.86699999997</v>
      </c>
      <c r="E10" s="55">
        <f t="shared" si="0"/>
        <v>-123425.13300000003</v>
      </c>
      <c r="F10" s="53">
        <f>D10/B10*100</f>
        <v>69.27384202900714</v>
      </c>
      <c r="G10" s="54">
        <f t="shared" si="1"/>
        <v>69.27384202900714</v>
      </c>
    </row>
    <row r="11" spans="1:7" s="13" customFormat="1" ht="33" customHeight="1">
      <c r="A11" s="37" t="s">
        <v>16</v>
      </c>
      <c r="B11" s="55">
        <v>58024</v>
      </c>
      <c r="C11" s="55">
        <v>58024</v>
      </c>
      <c r="D11" s="55">
        <v>44163.527</v>
      </c>
      <c r="E11" s="55">
        <f t="shared" si="0"/>
        <v>-13860.472999999998</v>
      </c>
      <c r="F11" s="53">
        <f>D11/B11*100</f>
        <v>76.1125172342479</v>
      </c>
      <c r="G11" s="54">
        <f t="shared" si="1"/>
        <v>76.1125172342479</v>
      </c>
    </row>
    <row r="12" spans="1:7" s="3" customFormat="1" ht="18" customHeight="1">
      <c r="A12" s="37" t="s">
        <v>4</v>
      </c>
      <c r="B12" s="55">
        <v>342700</v>
      </c>
      <c r="C12" s="55">
        <v>342700</v>
      </c>
      <c r="D12" s="55">
        <v>232283.816</v>
      </c>
      <c r="E12" s="55">
        <f t="shared" si="0"/>
        <v>-110416.18400000001</v>
      </c>
      <c r="F12" s="53">
        <f>D12/B12*100</f>
        <v>67.78051240151736</v>
      </c>
      <c r="G12" s="54">
        <f t="shared" si="1"/>
        <v>67.78051240151736</v>
      </c>
    </row>
    <row r="13" spans="1:7" s="3" customFormat="1" ht="17.25" customHeight="1">
      <c r="A13" s="37" t="s">
        <v>5</v>
      </c>
      <c r="B13" s="55">
        <v>970</v>
      </c>
      <c r="C13" s="55">
        <v>970</v>
      </c>
      <c r="D13" s="55">
        <v>1821.524</v>
      </c>
      <c r="E13" s="55">
        <f t="shared" si="0"/>
        <v>851.5239999999999</v>
      </c>
      <c r="F13" s="54" t="s">
        <v>52</v>
      </c>
      <c r="G13" s="54" t="s">
        <v>52</v>
      </c>
    </row>
    <row r="14" spans="1:7" s="3" customFormat="1" ht="15.75" customHeight="1">
      <c r="A14" s="38" t="s">
        <v>24</v>
      </c>
      <c r="B14" s="56">
        <v>240</v>
      </c>
      <c r="C14" s="56">
        <v>240</v>
      </c>
      <c r="D14" s="56">
        <v>737.18</v>
      </c>
      <c r="E14" s="55">
        <f t="shared" si="0"/>
        <v>497.17999999999995</v>
      </c>
      <c r="F14" s="54" t="s">
        <v>53</v>
      </c>
      <c r="G14" s="54" t="s">
        <v>53</v>
      </c>
    </row>
    <row r="15" spans="1:7" s="3" customFormat="1" ht="24" customHeight="1">
      <c r="A15" s="38" t="s">
        <v>25</v>
      </c>
      <c r="B15" s="56">
        <v>530000</v>
      </c>
      <c r="C15" s="56">
        <v>530000</v>
      </c>
      <c r="D15" s="56">
        <v>539322.106</v>
      </c>
      <c r="E15" s="55">
        <f t="shared" si="0"/>
        <v>9322.106000000029</v>
      </c>
      <c r="F15" s="53">
        <f>D15/B15*100</f>
        <v>101.75888792452832</v>
      </c>
      <c r="G15" s="54">
        <f t="shared" si="1"/>
        <v>101.75888792452832</v>
      </c>
    </row>
    <row r="16" spans="1:7" ht="18.75" customHeight="1">
      <c r="A16" s="34" t="s">
        <v>7</v>
      </c>
      <c r="B16" s="51">
        <v>1050</v>
      </c>
      <c r="C16" s="51">
        <v>1050</v>
      </c>
      <c r="D16" s="52">
        <v>5176.535</v>
      </c>
      <c r="E16" s="52">
        <f t="shared" si="0"/>
        <v>4126.535</v>
      </c>
      <c r="F16" s="54" t="s">
        <v>46</v>
      </c>
      <c r="G16" s="54" t="s">
        <v>46</v>
      </c>
    </row>
    <row r="17" spans="1:7" ht="19.5" customHeight="1">
      <c r="A17" s="34" t="s">
        <v>19</v>
      </c>
      <c r="B17" s="51">
        <v>22390</v>
      </c>
      <c r="C17" s="51">
        <v>22390</v>
      </c>
      <c r="D17" s="52">
        <v>26124.546</v>
      </c>
      <c r="E17" s="52">
        <f t="shared" si="0"/>
        <v>3734.5459999999985</v>
      </c>
      <c r="F17" s="53">
        <f>D17/B17*100</f>
        <v>116.67952657436356</v>
      </c>
      <c r="G17" s="54">
        <f t="shared" si="1"/>
        <v>116.67952657436356</v>
      </c>
    </row>
    <row r="18" spans="1:7" ht="49.5" customHeight="1">
      <c r="A18" s="34" t="s">
        <v>22</v>
      </c>
      <c r="B18" s="51">
        <v>5500</v>
      </c>
      <c r="C18" s="51">
        <v>5500</v>
      </c>
      <c r="D18" s="52">
        <v>7089.652</v>
      </c>
      <c r="E18" s="52">
        <f t="shared" si="0"/>
        <v>1589.652</v>
      </c>
      <c r="F18" s="54" t="s">
        <v>54</v>
      </c>
      <c r="G18" s="54" t="s">
        <v>54</v>
      </c>
    </row>
    <row r="19" spans="1:7" ht="18" customHeight="1">
      <c r="A19" s="34" t="s">
        <v>8</v>
      </c>
      <c r="B19" s="51">
        <v>230</v>
      </c>
      <c r="C19" s="51">
        <v>230</v>
      </c>
      <c r="D19" s="52">
        <v>330.381</v>
      </c>
      <c r="E19" s="52">
        <f t="shared" si="0"/>
        <v>100.38099999999997</v>
      </c>
      <c r="F19" s="54" t="s">
        <v>55</v>
      </c>
      <c r="G19" s="54" t="s">
        <v>56</v>
      </c>
    </row>
    <row r="20" spans="1:7" ht="17.25" customHeight="1">
      <c r="A20" s="35" t="s">
        <v>9</v>
      </c>
      <c r="B20" s="52">
        <v>7330.8</v>
      </c>
      <c r="C20" s="52">
        <v>7330.8</v>
      </c>
      <c r="D20" s="52">
        <v>25878.976</v>
      </c>
      <c r="E20" s="52">
        <f t="shared" si="0"/>
        <v>18548.176</v>
      </c>
      <c r="F20" s="54" t="s">
        <v>57</v>
      </c>
      <c r="G20" s="54" t="s">
        <v>57</v>
      </c>
    </row>
    <row r="21" spans="1:7" s="2" customFormat="1" ht="19.5" customHeight="1">
      <c r="A21" s="39" t="s">
        <v>10</v>
      </c>
      <c r="B21" s="57">
        <f>B6+B7+B8+B9+B16+B17+B18+B19+B20</f>
        <v>5568969.8</v>
      </c>
      <c r="C21" s="57">
        <f>C6+C7+C8+C9+C16+C17+C18+C19+C20</f>
        <v>5568969.8</v>
      </c>
      <c r="D21" s="57">
        <f>D6+D7+D8+D9+D16+D17+D18+D19+D20</f>
        <v>4877029.17</v>
      </c>
      <c r="E21" s="57">
        <f t="shared" si="0"/>
        <v>-691940.6299999999</v>
      </c>
      <c r="F21" s="58">
        <f aca="true" t="shared" si="2" ref="F21:F32">D21/B21*100</f>
        <v>87.57506945000851</v>
      </c>
      <c r="G21" s="59">
        <f aca="true" t="shared" si="3" ref="G21:G32">D21/C21*100</f>
        <v>87.57506945000851</v>
      </c>
    </row>
    <row r="22" spans="1:7" s="2" customFormat="1" ht="16.5" customHeight="1">
      <c r="A22" s="40" t="s">
        <v>26</v>
      </c>
      <c r="B22" s="57">
        <f>SUM(B23:B31)</f>
        <v>886243.569</v>
      </c>
      <c r="C22" s="57">
        <f>SUM(C23:C31)</f>
        <v>886243.569</v>
      </c>
      <c r="D22" s="57">
        <f>SUM(D23:D31)</f>
        <v>883523.915</v>
      </c>
      <c r="E22" s="57">
        <f>D22-C22</f>
        <v>-2719.6539999999804</v>
      </c>
      <c r="F22" s="58">
        <f t="shared" si="2"/>
        <v>99.69312567164027</v>
      </c>
      <c r="G22" s="59">
        <f t="shared" si="3"/>
        <v>99.69312567164027</v>
      </c>
    </row>
    <row r="23" spans="1:7" s="14" customFormat="1" ht="83.25" customHeight="1">
      <c r="A23" s="41" t="s">
        <v>23</v>
      </c>
      <c r="B23" s="51">
        <v>3947.3</v>
      </c>
      <c r="C23" s="51">
        <v>3947.3</v>
      </c>
      <c r="D23" s="51">
        <v>3947.3</v>
      </c>
      <c r="E23" s="52"/>
      <c r="F23" s="53">
        <f t="shared" si="2"/>
        <v>100</v>
      </c>
      <c r="G23" s="54">
        <f t="shared" si="3"/>
        <v>100</v>
      </c>
    </row>
    <row r="24" spans="1:7" s="14" customFormat="1" ht="31.5" customHeight="1">
      <c r="A24" s="41" t="s">
        <v>11</v>
      </c>
      <c r="B24" s="51">
        <v>704371.7</v>
      </c>
      <c r="C24" s="51">
        <v>704371.7</v>
      </c>
      <c r="D24" s="51">
        <v>704371.7</v>
      </c>
      <c r="E24" s="52"/>
      <c r="F24" s="53">
        <f t="shared" si="2"/>
        <v>100</v>
      </c>
      <c r="G24" s="54">
        <f t="shared" si="3"/>
        <v>100</v>
      </c>
    </row>
    <row r="25" spans="1:7" s="14" customFormat="1" ht="19.5" customHeight="1">
      <c r="A25" s="41" t="s">
        <v>39</v>
      </c>
      <c r="B25" s="51">
        <v>3431.427</v>
      </c>
      <c r="C25" s="51">
        <v>3431.427</v>
      </c>
      <c r="D25" s="51">
        <v>3431.427</v>
      </c>
      <c r="E25" s="52"/>
      <c r="F25" s="53">
        <f t="shared" si="2"/>
        <v>100</v>
      </c>
      <c r="G25" s="54">
        <f t="shared" si="3"/>
        <v>100</v>
      </c>
    </row>
    <row r="26" spans="1:7" s="14" customFormat="1" ht="294" customHeight="1">
      <c r="A26" s="42" t="s">
        <v>50</v>
      </c>
      <c r="B26" s="51">
        <v>14017.012</v>
      </c>
      <c r="C26" s="51">
        <v>14017.012</v>
      </c>
      <c r="D26" s="51">
        <v>14017.012</v>
      </c>
      <c r="E26" s="52"/>
      <c r="F26" s="53">
        <f t="shared" si="2"/>
        <v>100</v>
      </c>
      <c r="G26" s="54">
        <f t="shared" si="3"/>
        <v>100</v>
      </c>
    </row>
    <row r="27" spans="1:7" s="14" customFormat="1" ht="303" customHeight="1">
      <c r="A27" s="42" t="s">
        <v>48</v>
      </c>
      <c r="B27" s="50">
        <v>135904.044</v>
      </c>
      <c r="C27" s="50">
        <v>135904.044</v>
      </c>
      <c r="D27" s="60">
        <v>135447.591</v>
      </c>
      <c r="E27" s="61">
        <f>D27-C27</f>
        <v>-456.4530000000086</v>
      </c>
      <c r="F27" s="62">
        <f t="shared" si="2"/>
        <v>99.66413582218348</v>
      </c>
      <c r="G27" s="63">
        <f t="shared" si="3"/>
        <v>99.66413582218348</v>
      </c>
    </row>
    <row r="28" spans="1:7" s="14" customFormat="1" ht="39" customHeight="1">
      <c r="A28" s="41" t="s">
        <v>27</v>
      </c>
      <c r="B28" s="51">
        <v>12529.235</v>
      </c>
      <c r="C28" s="51">
        <v>12529.235</v>
      </c>
      <c r="D28" s="51">
        <v>12375.13</v>
      </c>
      <c r="E28" s="52">
        <f>D28-C28</f>
        <v>-154.10500000000138</v>
      </c>
      <c r="F28" s="53">
        <f t="shared" si="2"/>
        <v>98.77003663831032</v>
      </c>
      <c r="G28" s="54">
        <f t="shared" si="3"/>
        <v>98.77003663831032</v>
      </c>
    </row>
    <row r="29" spans="1:7" s="14" customFormat="1" ht="55.5" customHeight="1">
      <c r="A29" s="41" t="s">
        <v>33</v>
      </c>
      <c r="B29" s="51">
        <v>4129.047</v>
      </c>
      <c r="C29" s="51">
        <v>4129.047</v>
      </c>
      <c r="D29" s="51">
        <v>4129.047</v>
      </c>
      <c r="E29" s="52"/>
      <c r="F29" s="53">
        <f t="shared" si="2"/>
        <v>100</v>
      </c>
      <c r="G29" s="54">
        <f t="shared" si="3"/>
        <v>100</v>
      </c>
    </row>
    <row r="30" spans="1:7" s="14" customFormat="1" ht="20.25" customHeight="1">
      <c r="A30" s="41" t="s">
        <v>28</v>
      </c>
      <c r="B30" s="51">
        <v>7845.139</v>
      </c>
      <c r="C30" s="51">
        <v>7845.139</v>
      </c>
      <c r="D30" s="52">
        <v>5736.046</v>
      </c>
      <c r="E30" s="52">
        <f>D30-C30</f>
        <v>-2109.093</v>
      </c>
      <c r="F30" s="53">
        <f t="shared" si="2"/>
        <v>73.11592567066052</v>
      </c>
      <c r="G30" s="54">
        <f t="shared" si="3"/>
        <v>73.11592567066052</v>
      </c>
    </row>
    <row r="31" spans="1:7" s="14" customFormat="1" ht="70.5" customHeight="1">
      <c r="A31" s="43" t="s">
        <v>35</v>
      </c>
      <c r="B31" s="51">
        <v>68.665</v>
      </c>
      <c r="C31" s="51">
        <v>68.665</v>
      </c>
      <c r="D31" s="51">
        <v>68.662</v>
      </c>
      <c r="E31" s="52">
        <f>D31-C31</f>
        <v>-0.0030000000000001137</v>
      </c>
      <c r="F31" s="53">
        <f t="shared" si="2"/>
        <v>99.99563096191655</v>
      </c>
      <c r="G31" s="54">
        <f t="shared" si="3"/>
        <v>99.99563096191655</v>
      </c>
    </row>
    <row r="32" spans="1:7" s="2" customFormat="1" ht="19.5" customHeight="1">
      <c r="A32" s="44" t="s">
        <v>12</v>
      </c>
      <c r="B32" s="57">
        <f>B21+B22</f>
        <v>6455213.369</v>
      </c>
      <c r="C32" s="57">
        <f>C21+C22</f>
        <v>6455213.369</v>
      </c>
      <c r="D32" s="64">
        <f>D21+D22</f>
        <v>5760553.085</v>
      </c>
      <c r="E32" s="57">
        <f>D32-C32</f>
        <v>-694660.284</v>
      </c>
      <c r="F32" s="58">
        <f t="shared" si="2"/>
        <v>89.23877114061047</v>
      </c>
      <c r="G32" s="59">
        <f t="shared" si="3"/>
        <v>89.23877114061047</v>
      </c>
    </row>
    <row r="33" spans="1:7" ht="19.5" customHeight="1">
      <c r="A33" s="45" t="s">
        <v>13</v>
      </c>
      <c r="B33" s="52"/>
      <c r="C33" s="51"/>
      <c r="D33" s="52"/>
      <c r="E33" s="52"/>
      <c r="F33" s="58"/>
      <c r="G33" s="59"/>
    </row>
    <row r="34" spans="1:7" s="15" customFormat="1" ht="17.25" customHeight="1">
      <c r="A34" s="34" t="s">
        <v>6</v>
      </c>
      <c r="B34" s="52">
        <v>100</v>
      </c>
      <c r="C34" s="52">
        <v>100</v>
      </c>
      <c r="D34" s="51">
        <v>592.08</v>
      </c>
      <c r="E34" s="52">
        <f>D34-C34</f>
        <v>492.08000000000004</v>
      </c>
      <c r="F34" s="54" t="s">
        <v>43</v>
      </c>
      <c r="G34" s="54" t="s">
        <v>43</v>
      </c>
    </row>
    <row r="35" spans="1:7" s="15" customFormat="1" ht="63" customHeight="1">
      <c r="A35" s="46" t="s">
        <v>34</v>
      </c>
      <c r="B35" s="52"/>
      <c r="C35" s="52"/>
      <c r="D35" s="50">
        <v>83.41</v>
      </c>
      <c r="E35" s="50">
        <f>D35-C35</f>
        <v>83.41</v>
      </c>
      <c r="F35" s="62"/>
      <c r="G35" s="63"/>
    </row>
    <row r="36" spans="1:7" s="4" customFormat="1" ht="51" customHeight="1">
      <c r="A36" s="34" t="s">
        <v>30</v>
      </c>
      <c r="B36" s="50">
        <v>0.024</v>
      </c>
      <c r="C36" s="50">
        <v>0.024</v>
      </c>
      <c r="D36" s="50">
        <v>0.024</v>
      </c>
      <c r="E36" s="52"/>
      <c r="F36" s="62">
        <f>D36/B36*100</f>
        <v>100</v>
      </c>
      <c r="G36" s="63">
        <f>D36/C36*100</f>
        <v>100</v>
      </c>
    </row>
    <row r="37" spans="1:7" s="4" customFormat="1" ht="82.5" customHeight="1">
      <c r="A37" s="34" t="s">
        <v>31</v>
      </c>
      <c r="B37" s="50">
        <v>359.5</v>
      </c>
      <c r="C37" s="50">
        <v>359.5</v>
      </c>
      <c r="D37" s="50">
        <v>279.797</v>
      </c>
      <c r="E37" s="50">
        <f aca="true" t="shared" si="4" ref="E37:E45">D37-C37</f>
        <v>-79.70299999999997</v>
      </c>
      <c r="F37" s="62">
        <f>D37/B37*100</f>
        <v>77.82948539638387</v>
      </c>
      <c r="G37" s="63">
        <f>D37/C37*100</f>
        <v>77.82948539638387</v>
      </c>
    </row>
    <row r="38" spans="1:7" s="4" customFormat="1" ht="36" customHeight="1">
      <c r="A38" s="34" t="s">
        <v>36</v>
      </c>
      <c r="B38" s="50"/>
      <c r="C38" s="50"/>
      <c r="D38" s="50">
        <v>110.755</v>
      </c>
      <c r="E38" s="50">
        <f t="shared" si="4"/>
        <v>110.755</v>
      </c>
      <c r="F38" s="62"/>
      <c r="G38" s="63"/>
    </row>
    <row r="39" spans="1:7" s="4" customFormat="1" ht="26.25" customHeight="1">
      <c r="A39" s="47" t="s">
        <v>37</v>
      </c>
      <c r="B39" s="65"/>
      <c r="C39" s="65"/>
      <c r="D39" s="60">
        <v>118.92</v>
      </c>
      <c r="E39" s="60">
        <f t="shared" si="4"/>
        <v>118.92</v>
      </c>
      <c r="F39" s="62"/>
      <c r="G39" s="63"/>
    </row>
    <row r="40" spans="1:7" s="4" customFormat="1" ht="68.25" customHeight="1">
      <c r="A40" s="47" t="s">
        <v>38</v>
      </c>
      <c r="B40" s="65"/>
      <c r="C40" s="65"/>
      <c r="D40" s="50">
        <v>32.943</v>
      </c>
      <c r="E40" s="60">
        <f t="shared" si="4"/>
        <v>32.943</v>
      </c>
      <c r="F40" s="62"/>
      <c r="G40" s="63"/>
    </row>
    <row r="41" spans="1:7" s="2" customFormat="1" ht="17.25" customHeight="1">
      <c r="A41" s="48" t="s">
        <v>42</v>
      </c>
      <c r="B41" s="65">
        <f>SUM(B34:B40)</f>
        <v>459.524</v>
      </c>
      <c r="C41" s="65">
        <f>SUM(C34:C40)</f>
        <v>459.524</v>
      </c>
      <c r="D41" s="65">
        <f>SUM(D34:D40)</f>
        <v>1217.929</v>
      </c>
      <c r="E41" s="65">
        <f t="shared" si="4"/>
        <v>758.4050000000001</v>
      </c>
      <c r="F41" s="59" t="s">
        <v>47</v>
      </c>
      <c r="G41" s="59" t="s">
        <v>47</v>
      </c>
    </row>
    <row r="42" spans="1:7" s="2" customFormat="1" ht="17.25" customHeight="1">
      <c r="A42" s="40" t="s">
        <v>26</v>
      </c>
      <c r="B42" s="65">
        <f>B43+B44</f>
        <v>389521.49600000004</v>
      </c>
      <c r="C42" s="65">
        <f>C43+C44</f>
        <v>389521.49600000004</v>
      </c>
      <c r="D42" s="65">
        <f>D43+D44</f>
        <v>188898.972</v>
      </c>
      <c r="E42" s="65">
        <f t="shared" si="4"/>
        <v>-200622.52400000003</v>
      </c>
      <c r="F42" s="66">
        <f>D42/B42*100</f>
        <v>48.49513414273804</v>
      </c>
      <c r="G42" s="67">
        <f>D42/C42*100</f>
        <v>48.49513414273804</v>
      </c>
    </row>
    <row r="43" spans="1:7" s="2" customFormat="1" ht="87" customHeight="1">
      <c r="A43" s="47" t="s">
        <v>41</v>
      </c>
      <c r="B43" s="50">
        <v>389181.846</v>
      </c>
      <c r="C43" s="50">
        <v>389181.846</v>
      </c>
      <c r="D43" s="50">
        <v>188875.522</v>
      </c>
      <c r="E43" s="60">
        <f>D43-C43</f>
        <v>-200306.32400000002</v>
      </c>
      <c r="F43" s="62">
        <f>D43/B43*100</f>
        <v>48.53143175645454</v>
      </c>
      <c r="G43" s="63">
        <f>D43/C43*100</f>
        <v>48.53143175645454</v>
      </c>
    </row>
    <row r="44" spans="1:7" s="2" customFormat="1" ht="53.25" customHeight="1">
      <c r="A44" s="47" t="s">
        <v>27</v>
      </c>
      <c r="B44" s="50">
        <v>339.65</v>
      </c>
      <c r="C44" s="50">
        <v>339.65</v>
      </c>
      <c r="D44" s="50">
        <v>23.45</v>
      </c>
      <c r="E44" s="60">
        <f>D44-C44</f>
        <v>-316.2</v>
      </c>
      <c r="F44" s="62">
        <f>D44/B44*100</f>
        <v>6.904166053290152</v>
      </c>
      <c r="G44" s="63">
        <f>D44/C44*100</f>
        <v>6.904166053290152</v>
      </c>
    </row>
    <row r="45" spans="1:7" s="2" customFormat="1" ht="22.5" customHeight="1">
      <c r="A45" s="48" t="s">
        <v>40</v>
      </c>
      <c r="B45" s="68">
        <f>B41+B42</f>
        <v>389981.02</v>
      </c>
      <c r="C45" s="68">
        <f>C41+C42</f>
        <v>389981.02</v>
      </c>
      <c r="D45" s="68">
        <f>D41+D42</f>
        <v>190116.901</v>
      </c>
      <c r="E45" s="65">
        <f t="shared" si="4"/>
        <v>-199864.119</v>
      </c>
      <c r="F45" s="66">
        <f>D45/B45*100</f>
        <v>48.75029584773126</v>
      </c>
      <c r="G45" s="67">
        <f>D45/C45*100</f>
        <v>48.75029584773126</v>
      </c>
    </row>
    <row r="46" spans="1:7" s="18" customFormat="1" ht="19.5" customHeight="1">
      <c r="A46" s="49" t="s">
        <v>14</v>
      </c>
      <c r="B46" s="65">
        <f>B32+B45</f>
        <v>6845194.389</v>
      </c>
      <c r="C46" s="65">
        <f>C32+C45</f>
        <v>6845194.389</v>
      </c>
      <c r="D46" s="65">
        <f>D32+D45</f>
        <v>5950669.986</v>
      </c>
      <c r="E46" s="65">
        <f>E32+E45</f>
        <v>-894524.4029999999</v>
      </c>
      <c r="F46" s="66">
        <f>D46/B46*100</f>
        <v>86.93208180563182</v>
      </c>
      <c r="G46" s="67">
        <f>D46/C46*100</f>
        <v>86.93208180563182</v>
      </c>
    </row>
    <row r="47" spans="3:7" ht="14.25">
      <c r="C47" s="1"/>
      <c r="F47" s="19"/>
      <c r="G47" s="20"/>
    </row>
    <row r="48" spans="1:7" ht="14.25">
      <c r="A48" s="5"/>
      <c r="B48" s="17"/>
      <c r="C48" s="17"/>
      <c r="D48" s="17"/>
      <c r="F48" s="19"/>
      <c r="G48" s="20"/>
    </row>
    <row r="49" spans="2:4" ht="12.75">
      <c r="B49" s="16"/>
      <c r="C49" s="16"/>
      <c r="D49" s="16"/>
    </row>
    <row r="50" spans="2:7" ht="12.75">
      <c r="B50" s="16"/>
      <c r="C50" s="16"/>
      <c r="D50" s="16"/>
      <c r="E50" s="16"/>
      <c r="F50" s="16"/>
      <c r="G50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2024-01-03T11:46:43Z</cp:lastPrinted>
  <dcterms:created xsi:type="dcterms:W3CDTF">2004-07-02T06:40:36Z</dcterms:created>
  <dcterms:modified xsi:type="dcterms:W3CDTF">2024-01-03T12:53:43Z</dcterms:modified>
  <cp:category/>
  <cp:version/>
  <cp:contentType/>
  <cp:contentStatus/>
</cp:coreProperties>
</file>